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8800" windowHeight="1192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10" i="14" l="1"/>
  <c r="F10" i="14" s="1"/>
  <c r="G10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3" i="14"/>
  <c r="F13" i="14" s="1"/>
  <c r="G13" i="14" s="1"/>
  <c r="E11" i="14"/>
  <c r="F11" i="14" s="1"/>
  <c r="G11" i="14" s="1"/>
  <c r="E7" i="14"/>
  <c r="F7" i="14" s="1"/>
  <c r="G7" i="14" s="1"/>
  <c r="E9" i="14"/>
  <c r="F9" i="14" s="1"/>
  <c r="G9" i="14" s="1"/>
  <c r="E14" i="14"/>
  <c r="F14" i="14" s="1"/>
  <c r="G14" i="14" s="1"/>
  <c r="E5" i="14"/>
  <c r="F5" i="14" s="1"/>
  <c r="G5" i="14" s="1"/>
  <c r="E16" i="14"/>
  <c r="F16" i="14" s="1"/>
  <c r="G16" i="14" s="1"/>
</calcChain>
</file>

<file path=xl/sharedStrings.xml><?xml version="1.0" encoding="utf-8"?>
<sst xmlns="http://schemas.openxmlformats.org/spreadsheetml/2006/main" count="1094" uniqueCount="230">
  <si>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</si>
  <si>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</si>
  <si>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</si>
  <si>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</si>
  <si>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</si>
  <si>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</si>
  <si>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</si>
  <si>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</si>
  <si>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</si>
  <si>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</si>
  <si>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</si>
  <si>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</si>
  <si>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</si>
  <si>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</si>
  <si>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1 </t>
    </r>
  </si>
  <si>
    <r>
      <rPr>
        <sz val="8"/>
        <color theme="1"/>
        <rFont val="Calibri"/>
        <family val="2"/>
      </rPr>
      <t>SKS</t>
    </r>
  </si>
  <si>
    <r>
      <rPr>
        <sz val="8"/>
        <color theme="1"/>
        <rFont val="宋体"/>
        <family val="3"/>
        <charset val="134"/>
      </rPr>
      <t>瑞洋长盛</t>
    </r>
  </si>
  <si>
    <r>
      <rPr>
        <sz val="8"/>
        <color theme="1"/>
        <rFont val="Calibri"/>
        <family val="2"/>
      </rPr>
      <t>RUN SHENG</t>
    </r>
  </si>
  <si>
    <t>V.2443E/W</t>
  </si>
  <si>
    <t>V.2442E/W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</si>
  <si>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</si>
  <si>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</si>
  <si>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</si>
  <si>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</si>
  <si>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</si>
  <si>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</si>
  <si>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</si>
  <si>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</si>
  <si>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</si>
  <si>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</si>
  <si>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2 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</si>
  <si>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</si>
  <si>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</si>
  <si>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</si>
  <si>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CNTAO</t>
  </si>
  <si>
    <t>JPNGO</t>
  </si>
  <si>
    <r>
      <rPr>
        <sz val="8"/>
        <color theme="1"/>
        <rFont val="Calibri"/>
        <family val="2"/>
      </rPr>
      <t>3 </t>
    </r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</si>
  <si>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</si>
  <si>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</si>
  <si>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</si>
  <si>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</si>
  <si>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</si>
  <si>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</si>
  <si>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</si>
  <si>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</si>
  <si>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</si>
  <si>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</si>
  <si>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t>strong gale</t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</si>
  <si>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</si>
  <si>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</si>
  <si>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</si>
  <si>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</si>
  <si>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</si>
  <si>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</si>
  <si>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</si>
  <si>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r>
      <rPr>
        <sz val="8"/>
        <color theme="1"/>
        <rFont val="Calibri"/>
        <family val="2"/>
      </rPr>
      <t>5 </t>
    </r>
  </si>
  <si>
    <r>
      <rPr>
        <sz val="8"/>
        <color theme="1"/>
        <rFont val="Calibri"/>
        <family val="2"/>
      </rPr>
      <t>XKTN</t>
    </r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</si>
  <si>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</si>
  <si>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</si>
  <si>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r>
      <rPr>
        <sz val="8"/>
        <color theme="1"/>
        <rFont val="宋体"/>
        <family val="3"/>
        <charset val="134"/>
      </rPr>
      <t>瑞洋如炬</t>
    </r>
  </si>
  <si>
    <r>
      <rPr>
        <sz val="8"/>
        <color theme="1"/>
        <rFont val="Calibri"/>
        <family val="2"/>
      </rPr>
      <t>INSIGHT</t>
    </r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</si>
  <si>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</si>
  <si>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6 </t>
    </r>
  </si>
  <si>
    <r>
      <rPr>
        <sz val="8"/>
        <color theme="1"/>
        <rFont val="Calibri"/>
        <family val="2"/>
      </rPr>
      <t>TKT</t>
    </r>
  </si>
  <si>
    <r>
      <rPr>
        <sz val="8"/>
        <color theme="1"/>
        <rFont val="宋体"/>
        <family val="3"/>
        <charset val="134"/>
      </rPr>
      <t>新中通青岛</t>
    </r>
  </si>
  <si>
    <r>
      <rPr>
        <sz val="8"/>
        <color theme="1"/>
        <rFont val="Calibri"/>
        <family val="2"/>
      </rPr>
      <t>A ONTAKE</t>
    </r>
  </si>
  <si>
    <r>
      <rPr>
        <sz val="8"/>
        <color theme="1"/>
        <rFont val="宋体"/>
        <family val="3"/>
        <charset val="134"/>
      </rPr>
      <t>通韵</t>
    </r>
  </si>
  <si>
    <r>
      <rPr>
        <sz val="8"/>
        <color theme="1"/>
        <rFont val="Calibri"/>
        <family val="2"/>
      </rPr>
      <t>MILD TEMPO</t>
    </r>
  </si>
  <si>
    <r>
      <rPr>
        <sz val="8"/>
        <color theme="1"/>
        <rFont val="Calibri"/>
        <family val="2"/>
      </rPr>
      <t>TKS</t>
    </r>
  </si>
  <si>
    <t>V.2441E/W</t>
  </si>
  <si>
    <r>
      <rPr>
        <sz val="8"/>
        <color theme="1"/>
        <rFont val="Calibri"/>
        <family val="2"/>
      </rPr>
      <t>8 </t>
    </r>
  </si>
  <si>
    <r>
      <rPr>
        <sz val="8"/>
        <color theme="1"/>
        <rFont val="Calibri"/>
        <family val="2"/>
      </rPr>
      <t>TKT1</t>
    </r>
  </si>
  <si>
    <r>
      <rPr>
        <sz val="8"/>
        <color theme="1"/>
        <rFont val="宋体"/>
        <family val="3"/>
        <charset val="134"/>
      </rPr>
      <t>东辰横滨</t>
    </r>
  </si>
  <si>
    <r>
      <rPr>
        <sz val="8"/>
        <color theme="1"/>
        <rFont val="Calibri"/>
        <family val="2"/>
      </rPr>
      <t>INTRA BHUM</t>
    </r>
  </si>
  <si>
    <r>
      <rPr>
        <sz val="8"/>
        <color theme="1"/>
        <rFont val="宋体"/>
        <family val="3"/>
        <charset val="134"/>
      </rPr>
      <t>山港融发</t>
    </r>
  </si>
  <si>
    <r>
      <rPr>
        <sz val="8"/>
        <color theme="1"/>
        <rFont val="Calibri"/>
        <family val="2"/>
      </rPr>
      <t>A SUWA</t>
    </r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</si>
  <si>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</si>
  <si>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9 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</si>
  <si>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</si>
  <si>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</si>
  <si>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</si>
  <si>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10 </t>
    </r>
  </si>
  <si>
    <r>
      <rPr>
        <sz val="8"/>
        <color theme="1"/>
        <rFont val="Calibri"/>
        <family val="2"/>
      </rPr>
      <t>TKU</t>
    </r>
  </si>
  <si>
    <t>新中通吉祥</t>
  </si>
  <si>
    <t>HE YUAN 1</t>
  </si>
  <si>
    <r>
      <rPr>
        <sz val="8"/>
        <color theme="1"/>
        <rFont val="Calibri"/>
        <family val="2"/>
      </rPr>
      <t>CNSHA</t>
    </r>
  </si>
  <si>
    <r>
      <rPr>
        <sz val="8"/>
        <color theme="1"/>
        <rFont val="Calibri"/>
        <family val="2"/>
      </rPr>
      <t>11 </t>
    </r>
  </si>
  <si>
    <r>
      <rPr>
        <sz val="8"/>
        <color theme="1"/>
        <rFont val="Calibri"/>
        <family val="2"/>
      </rPr>
      <t>SKS3</t>
    </r>
  </si>
  <si>
    <t>新中通宁波</t>
  </si>
  <si>
    <t>PACIFIC QINGDAO</t>
  </si>
  <si>
    <t>新中通好运</t>
  </si>
  <si>
    <t>A KAKOGAWA</t>
  </si>
  <si>
    <r>
      <rPr>
        <sz val="8"/>
        <color theme="1"/>
        <rFont val="Calibri"/>
        <family val="2"/>
      </rPr>
      <t>12 </t>
    </r>
  </si>
  <si>
    <r>
      <rPr>
        <sz val="8"/>
        <color theme="1"/>
        <rFont val="Calibri"/>
        <family val="2"/>
      </rPr>
      <t>SKS4</t>
    </r>
  </si>
  <si>
    <r>
      <rPr>
        <sz val="8"/>
        <color theme="1"/>
        <rFont val="宋体"/>
        <family val="3"/>
        <charset val="134"/>
      </rPr>
      <t>德翔终极</t>
    </r>
  </si>
  <si>
    <r>
      <rPr>
        <sz val="8"/>
        <color theme="1"/>
        <rFont val="Calibri"/>
        <family val="2"/>
      </rPr>
      <t>ULTIMA</t>
    </r>
  </si>
  <si>
    <t>V.24032E/W</t>
  </si>
  <si>
    <t>v.24035-44 suspended</t>
  </si>
  <si>
    <t>V.24034E/W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</si>
  <si>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</si>
  <si>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</si>
  <si>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r>
      <rPr>
        <sz val="8"/>
        <color theme="1"/>
        <rFont val="Calibri"/>
        <family val="2"/>
      </rPr>
      <t>13 </t>
    </r>
  </si>
  <si>
    <r>
      <rPr>
        <sz val="8"/>
        <color theme="1"/>
        <rFont val="Calibri"/>
        <family val="2"/>
      </rPr>
      <t>SKT3</t>
    </r>
  </si>
  <si>
    <t>德翔仁川</t>
  </si>
  <si>
    <t>TS INCHEON</t>
  </si>
  <si>
    <t>V.24040E/W</t>
  </si>
  <si>
    <t>V.24042E/W</t>
  </si>
  <si>
    <t>CNXMN</t>
  </si>
  <si>
    <t>CNJGY</t>
  </si>
  <si>
    <t>CNFOC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</si>
  <si>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</si>
  <si>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</si>
  <si>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</si>
  <si>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V2440W/2443E</t>
  </si>
  <si>
    <t>SCJ1</t>
  </si>
  <si>
    <t>瑞洋吉星</t>
  </si>
  <si>
    <t>BOHAI STAR</t>
  </si>
  <si>
    <t>KANSAI-NGO-KANTO</t>
  </si>
  <si>
    <t>.</t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</si>
  <si>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</si>
  <si>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</si>
  <si>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</si>
  <si>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SKS</t>
  </si>
  <si>
    <t>SKU</t>
  </si>
  <si>
    <t>TAO</t>
  </si>
  <si>
    <t>TNS</t>
  </si>
  <si>
    <t>DLC</t>
  </si>
  <si>
    <t>WDKU</t>
  </si>
  <si>
    <t>SHA</t>
  </si>
  <si>
    <t>LS MDO</t>
  </si>
  <si>
    <t>XKTN</t>
  </si>
  <si>
    <t>封港</t>
  </si>
  <si>
    <t>MOJ</t>
  </si>
  <si>
    <t>ACACIA LIBRA</t>
  </si>
  <si>
    <t>OSA</t>
  </si>
  <si>
    <t>JRS CARINA</t>
  </si>
  <si>
    <t>MDO</t>
  </si>
  <si>
    <t>CCL</t>
  </si>
  <si>
    <t>TKT</t>
  </si>
  <si>
    <t>大风</t>
  </si>
  <si>
    <t>TYO</t>
  </si>
  <si>
    <t>TKS</t>
  </si>
  <si>
    <t>船舶故障</t>
  </si>
  <si>
    <t>PUS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</si>
  <si>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</si>
  <si>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</si>
  <si>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SKS3</t>
  </si>
  <si>
    <t>NGO</t>
  </si>
  <si>
    <t>TSL</t>
  </si>
  <si>
    <t>SKS4</t>
  </si>
  <si>
    <t>SKT3</t>
  </si>
  <si>
    <t>TKS1</t>
  </si>
  <si>
    <t>未加</t>
  </si>
  <si>
    <t>DATE</t>
  </si>
  <si>
    <t>PORT</t>
  </si>
  <si>
    <t>VESSEL</t>
  </si>
  <si>
    <t>FO</t>
  </si>
  <si>
    <t>DO</t>
  </si>
  <si>
    <t>MT</t>
  </si>
  <si>
    <t>PRICE($)</t>
  </si>
  <si>
    <t>已加</t>
  </si>
  <si>
    <t>380CST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</si>
  <si>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</si>
  <si>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</si>
  <si>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</si>
  <si>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</si>
  <si>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</si>
  <si>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</si>
  <si>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</si>
  <si>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</si>
  <si>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</si>
  <si>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</si>
  <si>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ACACIA LAN</t>
  </si>
  <si>
    <t>ACACIA ARIES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</si>
  <si>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</si>
  <si>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</si>
  <si>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</si>
  <si>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</si>
  <si>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</si>
  <si>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</si>
  <si>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ATLANTIC EAST</t>
  </si>
  <si>
    <r>
      <rPr>
        <sz val="10"/>
        <rFont val="DengXian"/>
      </rPr>
      <t>一、动态</t>
    </r>
  </si>
  <si>
    <t>STM</t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</si>
  <si>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</si>
  <si>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</si>
  <si>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</si>
  <si>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</si>
  <si>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</si>
  <si>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MILD CHORUS</t>
  </si>
  <si>
    <t>CCL NINGBO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</si>
  <si>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</si>
  <si>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</si>
  <si>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</si>
  <si>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</si>
  <si>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</si>
  <si>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</si>
  <si>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</si>
  <si>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</si>
  <si>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</si>
  <si>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 xml:space="preserve"> 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</si>
  <si>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</si>
  <si>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</si>
  <si>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</si>
  <si>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</si>
  <si>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</si>
  <si>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</si>
  <si>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</si>
  <si>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</si>
  <si>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</si>
  <si>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</si>
  <si>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</si>
  <si>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</si>
  <si>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</si>
  <si>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</si>
  <si>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</si>
  <si>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</si>
  <si>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</si>
  <si>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通和</t>
  </si>
  <si>
    <t>中通通律</t>
  </si>
  <si>
    <t>YOK-TYO</t>
  </si>
  <si>
    <t>V.2002E/W</t>
  </si>
  <si>
    <t>UKB-OSA</t>
  </si>
  <si>
    <t>中通九州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</si>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</sst>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7" formatCode="m/d/yyyy\ h:mm"/>
  </numFmts>
  <fonts count="33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color rgb="FF000000"/>
      <name val="Calibri"/>
      <family val="2"/>
    </font>
    <font>
      <sz val="11"/>
      <color rgb="FFFF0000"/>
      <name val="ＭＳ Ｐゴシック"/>
      <charset val="128"/>
    </font>
    <font>
      <sz val="8"/>
      <color rgb="FFFF0000"/>
      <name val="Calibri"/>
      <family val="2"/>
    </font>
    <font>
      <sz val="8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7" fillId="0" borderId="0">
      <alignment vertical="center"/>
    </xf>
    <xf numFmtId="178" fontId="27" fillId="0" borderId="0">
      <alignment vertical="center"/>
    </xf>
    <xf numFmtId="178" fontId="31" fillId="0" borderId="0">
      <alignment vertical="center"/>
    </xf>
    <xf numFmtId="178" fontId="28" fillId="0" borderId="0">
      <alignment vertical="center"/>
    </xf>
  </cellStyleXfs>
  <cellXfs count="196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7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22" fontId="15" fillId="0" borderId="17" xfId="0" applyNumberFormat="1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15" fillId="0" borderId="19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5" fillId="0" borderId="20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22" fontId="17" fillId="0" borderId="17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21" xfId="0" applyNumberFormat="1" applyFont="1" applyFill="1" applyBorder="1" applyAlignment="1">
      <alignment horizontal="center" vertical="center"/>
    </xf>
    <xf numFmtId="22" fontId="17" fillId="5" borderId="1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/>
    <xf numFmtId="0" fontId="15" fillId="0" borderId="22" xfId="0" applyNumberFormat="1" applyFont="1" applyFill="1" applyBorder="1" applyAlignment="1">
      <alignment horizontal="center" vertical="center"/>
    </xf>
    <xf numFmtId="22" fontId="15" fillId="6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4" fillId="6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22" fontId="17" fillId="6" borderId="17" xfId="0" applyNumberFormat="1" applyFont="1" applyFill="1" applyBorder="1" applyAlignment="1">
      <alignment horizontal="center" vertical="center"/>
    </xf>
    <xf numFmtId="0" fontId="15" fillId="0" borderId="23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1" fillId="7" borderId="17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78" fontId="0" fillId="5" borderId="0" xfId="0" applyFill="1" applyBorder="1">
      <alignment vertical="center"/>
    </xf>
    <xf numFmtId="22" fontId="19" fillId="0" borderId="17" xfId="0" applyNumberFormat="1" applyFont="1" applyFill="1" applyBorder="1" applyAlignment="1">
      <alignment horizontal="center" vertical="center"/>
    </xf>
    <xf numFmtId="178" fontId="17" fillId="5" borderId="0" xfId="0" applyFont="1" applyFill="1" applyBorder="1" applyAlignment="1">
      <alignment horizontal="center" vertical="center"/>
    </xf>
    <xf numFmtId="178" fontId="17" fillId="5" borderId="0" xfId="0" applyFont="1" applyFill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5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22" fontId="20" fillId="6" borderId="17" xfId="0" applyNumberFormat="1" applyFont="1" applyFill="1" applyBorder="1" applyAlignment="1">
      <alignment horizontal="center" vertical="center"/>
    </xf>
    <xf numFmtId="178" fontId="19" fillId="5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/>
    <xf numFmtId="0" fontId="15" fillId="0" borderId="23" xfId="0" applyNumberFormat="1" applyFont="1" applyFill="1" applyBorder="1" applyAlignment="1"/>
    <xf numFmtId="0" fontId="15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179" fontId="6" fillId="0" borderId="0" xfId="5" applyNumberFormat="1" applyFont="1" applyFill="1" applyBorder="1" applyAlignment="1" applyProtection="1"/>
    <xf numFmtId="178" fontId="4" fillId="0" borderId="0" xfId="5" applyNumberFormat="1" applyFont="1" applyFill="1" applyBorder="1" applyAlignment="1" applyProtection="1">
      <alignment horizontal="center" vertical="center"/>
    </xf>
    <xf numFmtId="178" fontId="21" fillId="0" borderId="0" xfId="0" applyNumberFormat="1" applyFont="1" applyFill="1" applyBorder="1" applyAlignment="1" applyProtection="1"/>
    <xf numFmtId="178" fontId="22" fillId="0" borderId="0" xfId="0" applyNumberFormat="1" applyFont="1" applyFill="1" applyBorder="1" applyAlignment="1" applyProtection="1"/>
    <xf numFmtId="187" fontId="21" fillId="0" borderId="0" xfId="0" applyNumberFormat="1" applyFont="1" applyFill="1" applyBorder="1" applyAlignment="1" applyProtection="1">
      <alignment horizontal="left" vertical="center"/>
    </xf>
    <xf numFmtId="178" fontId="24" fillId="0" borderId="26" xfId="0" applyNumberFormat="1" applyFont="1" applyFill="1" applyBorder="1" applyAlignment="1" applyProtection="1">
      <alignment horizontal="center" vertical="center"/>
    </xf>
    <xf numFmtId="178" fontId="25" fillId="0" borderId="27" xfId="0" applyNumberFormat="1" applyFont="1" applyFill="1" applyBorder="1" applyAlignment="1" applyProtection="1">
      <alignment horizontal="center" vertical="center"/>
    </xf>
    <xf numFmtId="178" fontId="24" fillId="0" borderId="27" xfId="0" applyNumberFormat="1" applyFont="1" applyFill="1" applyBorder="1" applyAlignment="1" applyProtection="1">
      <alignment horizontal="center" vertical="center"/>
    </xf>
    <xf numFmtId="178" fontId="21" fillId="4" borderId="28" xfId="0" applyNumberFormat="1" applyFont="1" applyFill="1" applyBorder="1" applyAlignment="1" applyProtection="1">
      <alignment horizontal="center" vertical="center" wrapText="1"/>
    </xf>
    <xf numFmtId="178" fontId="23" fillId="4" borderId="29" xfId="0" applyNumberFormat="1" applyFont="1" applyFill="1" applyBorder="1" applyAlignment="1" applyProtection="1">
      <alignment horizontal="center" vertical="center" wrapText="1"/>
    </xf>
    <xf numFmtId="178" fontId="21" fillId="4" borderId="29" xfId="0" applyNumberFormat="1" applyFont="1" applyFill="1" applyBorder="1" applyAlignment="1" applyProtection="1">
      <alignment horizontal="center" vertical="center" wrapText="1"/>
    </xf>
    <xf numFmtId="179" fontId="21" fillId="8" borderId="29" xfId="0" applyNumberFormat="1" applyFont="1" applyFill="1" applyBorder="1" applyAlignment="1" applyProtection="1">
      <alignment horizontal="left" vertical="center" wrapText="1"/>
    </xf>
    <xf numFmtId="179" fontId="21" fillId="9" borderId="29" xfId="0" applyNumberFormat="1" applyFont="1" applyFill="1" applyBorder="1" applyAlignment="1" applyProtection="1">
      <alignment horizontal="left" vertical="center" wrapText="1"/>
    </xf>
    <xf numFmtId="187" fontId="21" fillId="0" borderId="3" xfId="0" applyNumberFormat="1" applyFont="1" applyFill="1" applyBorder="1" applyAlignment="1" applyProtection="1"/>
    <xf numFmtId="179" fontId="21" fillId="10" borderId="29" xfId="0" applyNumberFormat="1" applyFont="1" applyFill="1" applyBorder="1" applyAlignment="1" applyProtection="1">
      <alignment horizontal="left" vertical="center" wrapText="1"/>
    </xf>
    <xf numFmtId="178" fontId="24" fillId="0" borderId="30" xfId="0" applyNumberFormat="1" applyFont="1" applyFill="1" applyBorder="1" applyAlignment="1" applyProtection="1">
      <alignment horizontal="center" vertical="center"/>
    </xf>
    <xf numFmtId="179" fontId="21" fillId="8" borderId="31" xfId="0" applyNumberFormat="1" applyFont="1" applyFill="1" applyBorder="1" applyAlignment="1" applyProtection="1">
      <alignment horizontal="left" vertical="center" wrapText="1"/>
    </xf>
    <xf numFmtId="178" fontId="21" fillId="0" borderId="0" xfId="0" applyNumberFormat="1" applyFont="1" applyFill="1" applyBorder="1" applyAlignment="1" applyProtection="1">
      <alignment vertical="center" wrapText="1"/>
    </xf>
    <xf numFmtId="178" fontId="21" fillId="0" borderId="0" xfId="0" applyNumberFormat="1" applyFont="1" applyFill="1" applyBorder="1" applyAlignment="1" applyProtection="1">
      <alignment horizontal="center" vertical="center" wrapText="1"/>
    </xf>
    <xf numFmtId="178" fontId="23" fillId="0" borderId="0" xfId="0" applyNumberFormat="1" applyFont="1" applyFill="1" applyBorder="1" applyAlignment="1" applyProtection="1">
      <alignment horizontal="left" vertical="center"/>
    </xf>
    <xf numFmtId="178" fontId="21" fillId="0" borderId="0" xfId="0" applyNumberFormat="1" applyFont="1" applyFill="1" applyBorder="1" applyAlignment="1" applyProtection="1">
      <alignment horizontal="left" vertical="center"/>
    </xf>
    <xf numFmtId="178" fontId="21" fillId="0" borderId="2" xfId="0" applyNumberFormat="1" applyFont="1" applyFill="1" applyBorder="1" applyAlignment="1" applyProtection="1">
      <alignment horizontal="center" vertical="center"/>
    </xf>
    <xf numFmtId="178" fontId="21" fillId="0" borderId="3" xfId="0" applyNumberFormat="1" applyFont="1" applyFill="1" applyBorder="1" applyAlignment="1" applyProtection="1">
      <alignment horizontal="center" vertical="center"/>
    </xf>
    <xf numFmtId="178" fontId="21" fillId="0" borderId="7" xfId="0" applyNumberFormat="1" applyFont="1" applyFill="1" applyBorder="1" applyAlignment="1" applyProtection="1">
      <alignment horizontal="center" vertical="center"/>
    </xf>
    <xf numFmtId="178" fontId="21" fillId="0" borderId="5" xfId="0" applyNumberFormat="1" applyFont="1" applyFill="1" applyBorder="1" applyAlignment="1" applyProtection="1">
      <alignment horizontal="center" vertical="center"/>
    </xf>
    <xf numFmtId="178" fontId="21" fillId="0" borderId="6" xfId="0" applyNumberFormat="1" applyFont="1" applyFill="1" applyBorder="1" applyAlignment="1" applyProtection="1">
      <alignment horizontal="center" vertical="center"/>
    </xf>
    <xf numFmtId="178" fontId="21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000000"/>
      <color rgb="FFFF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F7" sqref="F7"/>
    </sheetView>
  </sheetViews>
  <sheetFormatPr defaultColWidth="12.875" defaultRowHeight="18.75" customHeight="1"/>
  <cols>
    <col min="1" max="1" width="5.625" style="154" customWidth="1"/>
    <col min="2" max="2" width="7" style="154" customWidth="1"/>
    <col min="3" max="3" width="9.125" style="154" customWidth="1"/>
    <col min="4" max="4" width="7" style="154" customWidth="1"/>
    <col min="5" max="16" width="6.125" style="154" customWidth="1"/>
    <col min="17" max="256" width="12.875" style="154"/>
  </cols>
  <sheetData>
    <row r="2" spans="1:25" s="153" customFormat="1" ht="18.75" customHeight="1">
      <c r="A2" s="155"/>
      <c r="B2" s="170"/>
      <c r="C2" s="171"/>
      <c r="E2" s="172" t="e">
        <f>#REF!</f>
        <v>#REF!</v>
      </c>
      <c r="F2" s="173"/>
      <c r="G2" s="174"/>
      <c r="H2" s="172" t="e">
        <f>#REF!</f>
        <v>#REF!</v>
      </c>
      <c r="I2" s="173"/>
      <c r="J2" s="174"/>
      <c r="K2" s="172" t="e">
        <f>#REF!</f>
        <v>#REF!</v>
      </c>
      <c r="L2" s="173"/>
      <c r="M2" s="174"/>
      <c r="N2" s="172" t="e">
        <f>#REF!</f>
        <v>#REF!</v>
      </c>
      <c r="O2" s="173"/>
      <c r="P2" s="174"/>
    </row>
    <row r="3" spans="1:25" s="153" customFormat="1" ht="18.75" customHeight="1">
      <c r="A3" s="156" t="s">
        <v>0</v>
      </c>
      <c r="B3" s="157" t="s">
        <v>1</v>
      </c>
      <c r="C3" s="158" t="s">
        <v>2</v>
      </c>
      <c r="D3" s="158" t="s">
        <v>3</v>
      </c>
      <c r="E3" s="158" t="e">
        <f>#REF!</f>
        <v>#REF!</v>
      </c>
      <c r="F3" s="158" t="e">
        <f>#REF!</f>
        <v>#REF!</v>
      </c>
      <c r="G3" s="158" t="e">
        <f>#REF!</f>
        <v>#REF!</v>
      </c>
      <c r="H3" s="158" t="e">
        <f>#REF!</f>
        <v>#REF!</v>
      </c>
      <c r="I3" s="158" t="e">
        <f>#REF!</f>
        <v>#REF!</v>
      </c>
      <c r="J3" s="158" t="e">
        <f>#REF!</f>
        <v>#REF!</v>
      </c>
      <c r="K3" s="158" t="e">
        <f>#REF!</f>
        <v>#REF!</v>
      </c>
      <c r="L3" s="158" t="e">
        <f>#REF!</f>
        <v>#REF!</v>
      </c>
      <c r="M3" s="158" t="e">
        <f>#REF!</f>
        <v>#REF!</v>
      </c>
      <c r="N3" s="158" t="e">
        <f>#REF!</f>
        <v>#REF!</v>
      </c>
      <c r="O3" s="158" t="e">
        <f>#REF!</f>
        <v>#REF!</v>
      </c>
      <c r="P3" s="166" t="e">
        <f>#REF!</f>
        <v>#REF!</v>
      </c>
    </row>
    <row r="4" spans="1:25" s="153" customFormat="1" ht="18.75" customHeight="1">
      <c r="A4" s="159" t="e">
        <f>#REF!</f>
        <v>#REF!</v>
      </c>
      <c r="B4" s="160" t="e">
        <f>#REF!</f>
        <v>#REF!</v>
      </c>
      <c r="C4" s="161" t="e">
        <f>#REF!</f>
        <v>#REF!</v>
      </c>
      <c r="D4" s="161" t="e">
        <f>#REF!</f>
        <v>#REF!</v>
      </c>
      <c r="E4" s="162" t="e">
        <f>#REF!</f>
        <v>#REF!</v>
      </c>
      <c r="F4" s="162" t="e">
        <f>#REF!</f>
        <v>#REF!</v>
      </c>
      <c r="G4" s="162" t="e">
        <f>#REF!</f>
        <v>#REF!</v>
      </c>
      <c r="H4" s="163" t="e">
        <f>#REF!</f>
        <v>#REF!</v>
      </c>
      <c r="I4" s="163" t="e">
        <f>#REF!</f>
        <v>#REF!</v>
      </c>
      <c r="J4" s="163" t="e">
        <f>#REF!</f>
        <v>#REF!</v>
      </c>
      <c r="K4" s="163" t="e">
        <f>#REF!</f>
        <v>#REF!</v>
      </c>
      <c r="L4" s="163" t="e">
        <f>#REF!</f>
        <v>#REF!</v>
      </c>
      <c r="M4" s="163" t="e">
        <f>#REF!</f>
        <v>#REF!</v>
      </c>
      <c r="N4" s="162" t="e">
        <f>#REF!</f>
        <v>#REF!</v>
      </c>
      <c r="O4" s="162" t="e">
        <f>#REF!</f>
        <v>#REF!</v>
      </c>
      <c r="P4" s="167" t="e">
        <f>#REF!</f>
        <v>#REF!</v>
      </c>
    </row>
    <row r="5" spans="1:25" s="153" customFormat="1" ht="24.75" customHeight="1">
      <c r="A5" s="164"/>
      <c r="B5" s="170"/>
      <c r="C5" s="171"/>
      <c r="E5" s="172" t="e">
        <f>#REF!</f>
        <v>#REF!</v>
      </c>
      <c r="F5" s="173"/>
      <c r="G5" s="174"/>
      <c r="H5" s="172" t="e">
        <f>#REF!</f>
        <v>#REF!</v>
      </c>
      <c r="I5" s="173"/>
      <c r="J5" s="174"/>
      <c r="K5" s="175" t="e">
        <f>#REF!</f>
        <v>#REF!</v>
      </c>
      <c r="L5" s="176"/>
      <c r="M5" s="177"/>
      <c r="N5" s="175" t="e">
        <f>#REF!</f>
        <v>#REF!</v>
      </c>
      <c r="O5" s="176"/>
      <c r="P5" s="177"/>
    </row>
    <row r="6" spans="1:25" s="153" customFormat="1" ht="24.75" customHeight="1">
      <c r="A6" s="156" t="e">
        <f>#REF!</f>
        <v>#REF!</v>
      </c>
      <c r="B6" s="157" t="e">
        <f>#REF!</f>
        <v>#REF!</v>
      </c>
      <c r="C6" s="158" t="e">
        <f>#REF!</f>
        <v>#REF!</v>
      </c>
      <c r="D6" s="158" t="e">
        <f>#REF!</f>
        <v>#REF!</v>
      </c>
      <c r="E6" s="158" t="e">
        <f>#REF!</f>
        <v>#REF!</v>
      </c>
      <c r="F6" s="158" t="e">
        <f>#REF!</f>
        <v>#REF!</v>
      </c>
      <c r="G6" s="158" t="e">
        <f>#REF!</f>
        <v>#REF!</v>
      </c>
      <c r="H6" s="158" t="e">
        <f>#REF!</f>
        <v>#REF!</v>
      </c>
      <c r="I6" s="158" t="e">
        <f>#REF!</f>
        <v>#REF!</v>
      </c>
      <c r="J6" s="158" t="e">
        <f>#REF!</f>
        <v>#REF!</v>
      </c>
      <c r="K6" s="158" t="e">
        <f>#REF!</f>
        <v>#REF!</v>
      </c>
      <c r="L6" s="158" t="e">
        <f>#REF!</f>
        <v>#REF!</v>
      </c>
      <c r="M6" s="158" t="e">
        <f>#REF!</f>
        <v>#REF!</v>
      </c>
      <c r="N6" s="158" t="e">
        <f>#REF!</f>
        <v>#REF!</v>
      </c>
      <c r="O6" s="158" t="e">
        <f>#REF!</f>
        <v>#REF!</v>
      </c>
      <c r="P6" s="158" t="e">
        <f>#REF!</f>
        <v>#REF!</v>
      </c>
    </row>
    <row r="7" spans="1:25" s="153" customFormat="1" ht="24.75" customHeight="1">
      <c r="A7" s="159" t="e">
        <f>#REF!</f>
        <v>#REF!</v>
      </c>
      <c r="B7" s="160" t="e">
        <f>#REF!</f>
        <v>#REF!</v>
      </c>
      <c r="C7" s="161" t="e">
        <f>#REF!</f>
        <v>#REF!</v>
      </c>
      <c r="D7" s="161" t="e">
        <f>#REF!</f>
        <v>#REF!</v>
      </c>
      <c r="E7" s="165" t="e">
        <f>#REF!</f>
        <v>#REF!</v>
      </c>
      <c r="F7" s="165" t="e">
        <f>#REF!</f>
        <v>#REF!</v>
      </c>
      <c r="G7" s="165" t="e">
        <f>#REF!</f>
        <v>#REF!</v>
      </c>
      <c r="H7" s="165" t="e">
        <f>#REF!</f>
        <v>#REF!</v>
      </c>
      <c r="I7" s="165" t="e">
        <f>#REF!</f>
        <v>#REF!</v>
      </c>
      <c r="J7" s="165" t="e">
        <f>#REF!</f>
        <v>#REF!</v>
      </c>
      <c r="K7" s="163" t="e">
        <f>#REF!</f>
        <v>#REF!</v>
      </c>
      <c r="L7" s="163" t="e">
        <f>#REF!</f>
        <v>#REF!</v>
      </c>
      <c r="M7" s="163" t="e">
        <f>#REF!</f>
        <v>#REF!</v>
      </c>
      <c r="N7" s="163" t="e">
        <f>#REF!</f>
        <v>#REF!</v>
      </c>
      <c r="O7" s="163" t="e">
        <f>#REF!</f>
        <v>#REF!</v>
      </c>
      <c r="P7" s="163" t="e">
        <f>#REF!</f>
        <v>#REF!</v>
      </c>
      <c r="Q7" s="168"/>
      <c r="R7" s="168"/>
      <c r="S7" s="169"/>
      <c r="T7" s="169"/>
      <c r="U7" s="169"/>
      <c r="V7" s="169"/>
      <c r="W7" s="169"/>
      <c r="X7" s="169"/>
      <c r="Y7" s="169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2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5"/>
  <sheetViews>
    <sheetView showGridLines="0" showZeros="0" tabSelected="1" workbookViewId="0">
      <selection activeCell="AM81" sqref="A1:AM81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45587.432865277777</v>
      </c>
      <c r="D2" s="86"/>
      <c r="F2" s="178" t="s">
        <v>4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78" t="s">
        <v>5</v>
      </c>
      <c r="G3" s="178"/>
      <c r="H3" s="178"/>
      <c r="I3" s="178"/>
      <c r="J3" s="178"/>
      <c r="K3" s="178"/>
      <c r="L3" s="178"/>
      <c r="M3" s="178"/>
      <c r="N3" s="178"/>
      <c r="O3" s="178"/>
      <c r="P3" s="178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79"/>
      <c r="G4" s="179"/>
      <c r="H4" s="179"/>
      <c r="I4" s="179"/>
      <c r="J4" s="179"/>
      <c r="K4" s="179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6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 t="s">
        <v>14</v>
      </c>
      <c r="B7" s="94" t="s">
        <v>15</v>
      </c>
      <c r="C7" s="95" t="s">
        <v>16</v>
      </c>
      <c r="D7" s="94" t="s">
        <v>17</v>
      </c>
      <c r="E7" s="94" t="s">
        <v>18</v>
      </c>
      <c r="F7" s="96">
        <v>45582.872222222199</v>
      </c>
      <c r="G7" s="96">
        <v>45584.695833333302</v>
      </c>
      <c r="H7" s="96">
        <v>45585.224999999999</v>
      </c>
      <c r="I7" s="113">
        <v>45588.291666666701</v>
      </c>
      <c r="J7" s="113">
        <v>45588.3125</v>
      </c>
      <c r="K7" s="113">
        <v>45588.770833333299</v>
      </c>
      <c r="L7" s="113">
        <v>45588.8125</v>
      </c>
      <c r="M7" s="113">
        <v>45588.854166666701</v>
      </c>
      <c r="N7" s="113">
        <v>45589.104166666701</v>
      </c>
      <c r="O7" s="96"/>
      <c r="P7" s="96"/>
      <c r="Q7" s="96"/>
      <c r="R7" s="11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69" s="81" customFormat="1" ht="12.75" customHeight="1">
      <c r="A8" s="94"/>
      <c r="B8" s="94" t="s">
        <v>15</v>
      </c>
      <c r="C8" s="95" t="s">
        <v>16</v>
      </c>
      <c r="D8" s="94" t="s">
        <v>17</v>
      </c>
      <c r="E8" s="94" t="s">
        <v>19</v>
      </c>
      <c r="F8" s="96">
        <v>45573.229166666701</v>
      </c>
      <c r="G8" s="96">
        <v>45575.608333333301</v>
      </c>
      <c r="H8" s="96">
        <v>45576.0625</v>
      </c>
      <c r="I8" s="96">
        <v>45579.266666666699</v>
      </c>
      <c r="J8" s="96">
        <v>45579.295833333301</v>
      </c>
      <c r="K8" s="96">
        <v>45579.775000000001</v>
      </c>
      <c r="L8" s="96">
        <v>45580.216666666704</v>
      </c>
      <c r="M8" s="96">
        <v>45580.333333333299</v>
      </c>
      <c r="N8" s="96">
        <v>45580.658333333296</v>
      </c>
      <c r="O8" s="96">
        <v>45582.872222222199</v>
      </c>
      <c r="P8" s="96">
        <v>45584.695833333302</v>
      </c>
      <c r="Q8" s="96">
        <v>45585.224999999999</v>
      </c>
      <c r="R8" s="118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20</v>
      </c>
      <c r="K10" s="89"/>
      <c r="L10" s="88"/>
      <c r="M10" s="89" t="s">
        <v>21</v>
      </c>
      <c r="N10" s="89"/>
      <c r="O10" s="88"/>
      <c r="P10" s="89" t="s">
        <v>6</v>
      </c>
      <c r="Q10" s="116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7" t="s">
        <v>22</v>
      </c>
      <c r="B11" s="97" t="s">
        <v>23</v>
      </c>
      <c r="C11" s="97" t="s">
        <v>24</v>
      </c>
      <c r="D11" s="97" t="s">
        <v>25</v>
      </c>
      <c r="E11" s="98" t="s">
        <v>26</v>
      </c>
      <c r="F11" s="99" t="s">
        <v>27</v>
      </c>
      <c r="G11" s="94" t="s">
        <v>28</v>
      </c>
      <c r="H11" s="94" t="s">
        <v>29</v>
      </c>
      <c r="I11" s="94" t="s">
        <v>27</v>
      </c>
      <c r="J11" s="94" t="s">
        <v>28</v>
      </c>
      <c r="K11" s="94" t="s">
        <v>29</v>
      </c>
      <c r="L11" s="94" t="s">
        <v>27</v>
      </c>
      <c r="M11" s="94" t="s">
        <v>28</v>
      </c>
      <c r="N11" s="94" t="s">
        <v>29</v>
      </c>
      <c r="O11" s="94" t="s">
        <v>27</v>
      </c>
      <c r="P11" s="94" t="s">
        <v>28</v>
      </c>
      <c r="Q11" s="94" t="s">
        <v>29</v>
      </c>
      <c r="R11" s="91" t="s">
        <v>13</v>
      </c>
      <c r="AE11" s="140"/>
      <c r="AF11" s="140"/>
      <c r="AH11" s="140"/>
      <c r="AI11" s="140"/>
      <c r="IZ11"/>
      <c r="JA11"/>
      <c r="JB11"/>
      <c r="JC11"/>
      <c r="JD11"/>
      <c r="JE11"/>
      <c r="JF11"/>
      <c r="JG11"/>
      <c r="JH11"/>
      <c r="JI11"/>
    </row>
    <row r="12" spans="1:269" ht="12.75" customHeight="1">
      <c r="A12" s="94" t="s">
        <v>30</v>
      </c>
      <c r="B12" s="94" t="s">
        <v>31</v>
      </c>
      <c r="C12" s="95" t="s">
        <v>32</v>
      </c>
      <c r="D12" s="94" t="s">
        <v>33</v>
      </c>
      <c r="E12" s="94" t="s">
        <v>19</v>
      </c>
      <c r="F12" s="96">
        <v>45577.041666666701</v>
      </c>
      <c r="G12" s="96">
        <v>45577.248611111099</v>
      </c>
      <c r="H12" s="96">
        <v>45577.724999999999</v>
      </c>
      <c r="I12" s="114">
        <v>45580.513888888898</v>
      </c>
      <c r="J12" s="114">
        <v>45580.529166666704</v>
      </c>
      <c r="K12" s="114">
        <v>45580.729166666701</v>
      </c>
      <c r="L12" s="114">
        <v>45579.9375</v>
      </c>
      <c r="M12" s="114">
        <v>45579.95</v>
      </c>
      <c r="N12" s="114">
        <v>45580.277777777803</v>
      </c>
      <c r="O12" s="100">
        <v>45582.383333333302</v>
      </c>
      <c r="P12" s="100">
        <v>45585.170833333301</v>
      </c>
      <c r="Q12" s="100">
        <v>45585.634722222203</v>
      </c>
      <c r="R12" s="11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IZ12"/>
      <c r="JA12"/>
      <c r="JB12"/>
      <c r="JC12"/>
      <c r="JD12"/>
      <c r="JE12"/>
      <c r="JF12"/>
      <c r="JG12"/>
      <c r="JH12"/>
      <c r="JI12"/>
    </row>
    <row r="13" spans="1:269" s="81" customFormat="1" ht="12.75" customHeight="1">
      <c r="A13" s="94"/>
      <c r="B13" s="94" t="s">
        <v>31</v>
      </c>
      <c r="C13" s="95" t="s">
        <v>32</v>
      </c>
      <c r="D13" s="94" t="s">
        <v>33</v>
      </c>
      <c r="E13" s="94" t="s">
        <v>18</v>
      </c>
      <c r="F13" s="100">
        <v>45582.383333333302</v>
      </c>
      <c r="G13" s="100">
        <v>45585.170833333301</v>
      </c>
      <c r="H13" s="100">
        <v>45585.634722222203</v>
      </c>
      <c r="I13" s="115">
        <v>45588.166666666701</v>
      </c>
      <c r="J13" s="114"/>
      <c r="K13" s="114"/>
      <c r="L13" s="115">
        <v>45587.625</v>
      </c>
      <c r="M13" s="115">
        <v>45587.666666666701</v>
      </c>
      <c r="N13" s="115">
        <v>45587.979166666701</v>
      </c>
      <c r="O13" s="96"/>
      <c r="P13" s="96"/>
      <c r="Q13" s="96"/>
      <c r="R13" s="118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1"/>
      <c r="B14" s="101"/>
      <c r="E14" s="101"/>
      <c r="F14" s="101"/>
      <c r="G14" s="101"/>
      <c r="H14" s="101"/>
      <c r="I14" s="180"/>
      <c r="J14" s="180"/>
      <c r="K14" s="180"/>
      <c r="L14" s="180"/>
      <c r="M14" s="180"/>
      <c r="N14" s="180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34</v>
      </c>
      <c r="H15" s="89"/>
      <c r="I15" s="88"/>
      <c r="J15" s="89" t="s">
        <v>35</v>
      </c>
      <c r="K15" s="116"/>
      <c r="L15" s="88"/>
      <c r="M15" s="89" t="s">
        <v>34</v>
      </c>
      <c r="N15" s="116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7" t="s">
        <v>22</v>
      </c>
      <c r="B16" s="97" t="s">
        <v>23</v>
      </c>
      <c r="C16" s="97" t="s">
        <v>24</v>
      </c>
      <c r="D16" s="97" t="s">
        <v>25</v>
      </c>
      <c r="E16" s="98" t="s">
        <v>26</v>
      </c>
      <c r="F16" s="102" t="s">
        <v>27</v>
      </c>
      <c r="G16" s="94" t="s">
        <v>28</v>
      </c>
      <c r="H16" s="99" t="s">
        <v>29</v>
      </c>
      <c r="I16" s="94" t="s">
        <v>27</v>
      </c>
      <c r="J16" s="94" t="s">
        <v>28</v>
      </c>
      <c r="K16" s="94" t="s">
        <v>29</v>
      </c>
      <c r="L16" s="94" t="s">
        <v>27</v>
      </c>
      <c r="M16" s="94" t="s">
        <v>28</v>
      </c>
      <c r="N16" s="94" t="s">
        <v>29</v>
      </c>
      <c r="O16" s="91" t="s">
        <v>13</v>
      </c>
      <c r="Q16" s="128"/>
      <c r="R16" s="128"/>
      <c r="S16" s="128"/>
      <c r="T16" s="128"/>
      <c r="U16" s="128"/>
      <c r="V16" s="128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 t="s">
        <v>36</v>
      </c>
      <c r="B17" s="94" t="s">
        <v>37</v>
      </c>
      <c r="C17" s="95" t="s">
        <v>38</v>
      </c>
      <c r="D17" s="94" t="s">
        <v>39</v>
      </c>
      <c r="E17" s="94" t="s">
        <v>18</v>
      </c>
      <c r="F17" s="100">
        <v>45585.083333333299</v>
      </c>
      <c r="G17" s="100">
        <v>45585.324999999997</v>
      </c>
      <c r="H17" s="100">
        <v>45586.010416666701</v>
      </c>
      <c r="I17" s="117">
        <v>45588.583333333299</v>
      </c>
      <c r="J17" s="100"/>
      <c r="K17" s="100"/>
      <c r="L17" s="100"/>
      <c r="M17" s="100"/>
      <c r="N17" s="100"/>
      <c r="O17" s="118"/>
      <c r="P17" s="119"/>
      <c r="Q17" s="119"/>
      <c r="R17" s="119"/>
      <c r="S17" s="119"/>
      <c r="T17" s="119"/>
      <c r="U17" s="119"/>
    </row>
    <row r="18" spans="1:269" s="81" customFormat="1" ht="12.75" customHeight="1">
      <c r="A18" s="94"/>
      <c r="B18" s="94" t="s">
        <v>37</v>
      </c>
      <c r="C18" s="95" t="s">
        <v>38</v>
      </c>
      <c r="D18" s="94" t="s">
        <v>39</v>
      </c>
      <c r="E18" s="94" t="s">
        <v>19</v>
      </c>
      <c r="F18" s="100">
        <v>45576.125</v>
      </c>
      <c r="G18" s="100">
        <v>45576.3</v>
      </c>
      <c r="H18" s="100">
        <v>45577.011805555601</v>
      </c>
      <c r="I18" s="100">
        <v>45579.8125</v>
      </c>
      <c r="J18" s="100">
        <v>45580.320833333302</v>
      </c>
      <c r="K18" s="100">
        <v>45581.689583333296</v>
      </c>
      <c r="L18" s="100">
        <v>45585.083333333299</v>
      </c>
      <c r="M18" s="100">
        <v>45585.324999999997</v>
      </c>
      <c r="N18" s="100">
        <v>45586.010416666701</v>
      </c>
      <c r="O18" s="118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40</v>
      </c>
      <c r="H20" s="89"/>
      <c r="I20" s="120"/>
      <c r="J20" s="121" t="s">
        <v>41</v>
      </c>
      <c r="K20" s="122"/>
      <c r="L20" s="88"/>
      <c r="M20" s="89" t="s">
        <v>21</v>
      </c>
      <c r="N20" s="89"/>
      <c r="O20" s="88"/>
      <c r="P20" s="89" t="s">
        <v>20</v>
      </c>
      <c r="Q20" s="89"/>
      <c r="R20" s="88"/>
      <c r="S20" s="89" t="s">
        <v>40</v>
      </c>
      <c r="T20" s="122"/>
      <c r="U20" s="101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7" t="s">
        <v>22</v>
      </c>
      <c r="B21" s="97" t="s">
        <v>23</v>
      </c>
      <c r="C21" s="103" t="s">
        <v>42</v>
      </c>
      <c r="D21" s="97" t="s">
        <v>25</v>
      </c>
      <c r="E21" s="98" t="s">
        <v>26</v>
      </c>
      <c r="F21" s="102" t="s">
        <v>27</v>
      </c>
      <c r="G21" s="94" t="s">
        <v>28</v>
      </c>
      <c r="H21" s="94" t="s">
        <v>29</v>
      </c>
      <c r="I21" s="94" t="s">
        <v>27</v>
      </c>
      <c r="J21" s="94" t="s">
        <v>28</v>
      </c>
      <c r="K21" s="94" t="s">
        <v>29</v>
      </c>
      <c r="L21" s="94" t="s">
        <v>27</v>
      </c>
      <c r="M21" s="94" t="s">
        <v>28</v>
      </c>
      <c r="N21" s="94" t="s">
        <v>29</v>
      </c>
      <c r="O21" s="94" t="s">
        <v>27</v>
      </c>
      <c r="P21" s="97" t="s">
        <v>28</v>
      </c>
      <c r="Q21" s="99" t="s">
        <v>29</v>
      </c>
      <c r="R21" s="94" t="s">
        <v>27</v>
      </c>
      <c r="S21" s="94" t="s">
        <v>28</v>
      </c>
      <c r="T21" s="94" t="s">
        <v>29</v>
      </c>
      <c r="U21" s="104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43</v>
      </c>
      <c r="B22" s="94" t="s">
        <v>44</v>
      </c>
      <c r="C22" s="95" t="s">
        <v>45</v>
      </c>
      <c r="D22" s="94" t="s">
        <v>46</v>
      </c>
      <c r="E22" s="94" t="s">
        <v>18</v>
      </c>
      <c r="F22" s="104">
        <v>45583.395833333299</v>
      </c>
      <c r="G22" s="104">
        <v>45583.416666666701</v>
      </c>
      <c r="H22" s="104">
        <v>45585.545833333301</v>
      </c>
      <c r="I22" s="104">
        <v>45585.854166666701</v>
      </c>
      <c r="J22" s="104">
        <v>45585.954166666699</v>
      </c>
      <c r="K22" s="104">
        <v>45587.326388888898</v>
      </c>
      <c r="L22" s="123">
        <v>45589.541666666701</v>
      </c>
      <c r="M22" s="100"/>
      <c r="N22" s="100"/>
      <c r="O22" s="100"/>
      <c r="P22" s="100"/>
      <c r="Q22" s="100"/>
      <c r="R22" s="104"/>
      <c r="S22" s="104"/>
      <c r="T22" s="104"/>
      <c r="U22" s="104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</row>
    <row r="23" spans="1:269" s="81" customFormat="1" ht="12.75" customHeight="1">
      <c r="A23" s="94"/>
      <c r="B23" s="94" t="s">
        <v>44</v>
      </c>
      <c r="C23" s="95" t="s">
        <v>45</v>
      </c>
      <c r="D23" s="94" t="s">
        <v>46</v>
      </c>
      <c r="E23" s="94" t="s">
        <v>19</v>
      </c>
      <c r="F23" s="104">
        <v>45576.208333333299</v>
      </c>
      <c r="G23" s="104">
        <v>45576.416666666701</v>
      </c>
      <c r="H23" s="104">
        <v>45576.6875</v>
      </c>
      <c r="I23" s="104">
        <v>45577.041666666701</v>
      </c>
      <c r="J23" s="104">
        <v>45577.212500000001</v>
      </c>
      <c r="K23" s="104">
        <v>45577.591666666704</v>
      </c>
      <c r="L23" s="104">
        <v>45580.145833333299</v>
      </c>
      <c r="M23" s="104">
        <v>45580.216666666704</v>
      </c>
      <c r="N23" s="104">
        <v>45580.458333333299</v>
      </c>
      <c r="O23" s="104">
        <v>45580.708333333299</v>
      </c>
      <c r="P23" s="104">
        <v>45581.291666666701</v>
      </c>
      <c r="Q23" s="104">
        <v>45581.433333333298</v>
      </c>
      <c r="R23" s="104">
        <v>45583.395833333299</v>
      </c>
      <c r="S23" s="104">
        <v>45583.416666666701</v>
      </c>
      <c r="T23" s="104">
        <v>45585.545833333301</v>
      </c>
      <c r="U23" s="130" t="s">
        <v>47</v>
      </c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45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</row>
    <row r="24" spans="1:269" ht="12.75" customHeight="1">
      <c r="R24" s="132"/>
      <c r="S24" s="132"/>
      <c r="T24" s="132"/>
      <c r="U24" s="132"/>
      <c r="V24" s="132"/>
      <c r="W24" s="132"/>
      <c r="X24" s="132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5"/>
      <c r="B25" s="105"/>
      <c r="C25" s="105"/>
      <c r="D25" s="105"/>
      <c r="E25" s="105"/>
      <c r="F25" s="97"/>
      <c r="G25" s="106" t="s">
        <v>48</v>
      </c>
      <c r="H25" s="106"/>
      <c r="I25" s="94"/>
      <c r="J25" s="106" t="s">
        <v>49</v>
      </c>
      <c r="K25" s="124"/>
      <c r="L25" s="106"/>
      <c r="M25" s="106" t="s">
        <v>50</v>
      </c>
      <c r="N25" s="106"/>
      <c r="O25" s="97"/>
      <c r="P25" s="106" t="s">
        <v>51</v>
      </c>
      <c r="Q25" s="106"/>
      <c r="R25" s="97"/>
      <c r="S25" s="106" t="s">
        <v>52</v>
      </c>
      <c r="T25" s="106"/>
      <c r="U25" s="97"/>
      <c r="V25" s="106" t="s">
        <v>53</v>
      </c>
      <c r="W25" s="106"/>
      <c r="X25" s="97"/>
      <c r="Y25" s="106" t="s">
        <v>54</v>
      </c>
      <c r="Z25" s="106"/>
      <c r="AA25" s="97"/>
      <c r="AB25" s="106" t="s">
        <v>48</v>
      </c>
      <c r="AC25" s="106"/>
      <c r="AD25" s="142"/>
      <c r="AE25" s="89" t="s">
        <v>41</v>
      </c>
      <c r="AF25" s="143"/>
    </row>
    <row r="26" spans="1:269" ht="12.75" customHeight="1">
      <c r="A26" s="97" t="s">
        <v>22</v>
      </c>
      <c r="B26" s="97" t="s">
        <v>23</v>
      </c>
      <c r="C26" s="103" t="s">
        <v>42</v>
      </c>
      <c r="D26" s="97" t="s">
        <v>25</v>
      </c>
      <c r="E26" s="98" t="s">
        <v>26</v>
      </c>
      <c r="F26" s="94" t="s">
        <v>27</v>
      </c>
      <c r="G26" s="94" t="s">
        <v>28</v>
      </c>
      <c r="H26" s="94" t="s">
        <v>29</v>
      </c>
      <c r="I26" s="94" t="s">
        <v>27</v>
      </c>
      <c r="J26" s="94" t="s">
        <v>28</v>
      </c>
      <c r="K26" s="94" t="s">
        <v>29</v>
      </c>
      <c r="L26" s="94" t="s">
        <v>27</v>
      </c>
      <c r="M26" s="94" t="s">
        <v>28</v>
      </c>
      <c r="N26" s="94" t="s">
        <v>29</v>
      </c>
      <c r="O26" s="94" t="s">
        <v>27</v>
      </c>
      <c r="P26" s="94" t="s">
        <v>28</v>
      </c>
      <c r="Q26" s="94" t="s">
        <v>29</v>
      </c>
      <c r="R26" s="94" t="s">
        <v>27</v>
      </c>
      <c r="S26" s="94" t="s">
        <v>28</v>
      </c>
      <c r="T26" s="94" t="s">
        <v>29</v>
      </c>
      <c r="U26" s="94" t="s">
        <v>27</v>
      </c>
      <c r="V26" s="94" t="s">
        <v>28</v>
      </c>
      <c r="W26" s="94" t="s">
        <v>29</v>
      </c>
      <c r="X26" s="94" t="s">
        <v>27</v>
      </c>
      <c r="Y26" s="94" t="s">
        <v>28</v>
      </c>
      <c r="Z26" s="94" t="s">
        <v>29</v>
      </c>
      <c r="AA26" s="94" t="s">
        <v>27</v>
      </c>
      <c r="AB26" s="94" t="s">
        <v>28</v>
      </c>
      <c r="AC26" s="94" t="s">
        <v>29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55</v>
      </c>
      <c r="B27" s="94" t="s">
        <v>56</v>
      </c>
      <c r="C27" s="95" t="s">
        <v>57</v>
      </c>
      <c r="D27" s="94" t="s">
        <v>58</v>
      </c>
      <c r="E27" s="94" t="s">
        <v>19</v>
      </c>
      <c r="F27" s="107">
        <v>45569.625</v>
      </c>
      <c r="G27" s="104">
        <v>45576.5</v>
      </c>
      <c r="H27" s="104">
        <v>45577.197916666701</v>
      </c>
      <c r="I27" s="104">
        <v>45577.770833333299</v>
      </c>
      <c r="J27" s="104">
        <v>45577.852083333302</v>
      </c>
      <c r="K27" s="104">
        <v>45578.699305555601</v>
      </c>
      <c r="L27" s="104">
        <v>45581.379166666702</v>
      </c>
      <c r="M27" s="104">
        <v>45581.670833333301</v>
      </c>
      <c r="N27" s="104">
        <v>45582.260416666701</v>
      </c>
      <c r="O27" s="104">
        <v>45582.291666666701</v>
      </c>
      <c r="P27" s="104">
        <v>45582.333333333299</v>
      </c>
      <c r="Q27" s="104">
        <v>45582.693749999999</v>
      </c>
      <c r="R27" s="130">
        <v>45584.166666666701</v>
      </c>
      <c r="S27" s="130">
        <v>45584.315277777801</v>
      </c>
      <c r="T27" s="130">
        <v>45584.743055555598</v>
      </c>
      <c r="U27" s="130">
        <v>45583.616666666698</v>
      </c>
      <c r="V27" s="130">
        <v>45583.763888888898</v>
      </c>
      <c r="W27" s="130">
        <v>45584.218055555597</v>
      </c>
      <c r="X27" s="133">
        <v>45585.333333333299</v>
      </c>
      <c r="Y27" s="133">
        <v>45586.326388888898</v>
      </c>
      <c r="Z27" s="133">
        <v>45586.809722222199</v>
      </c>
      <c r="AA27" s="144">
        <v>45590.541666666701</v>
      </c>
      <c r="AB27" s="104"/>
      <c r="AC27" s="104"/>
      <c r="AD27" s="100"/>
      <c r="AE27" s="100"/>
      <c r="AF27" s="100"/>
      <c r="AG27" s="146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2.75" customHeight="1">
      <c r="A28" s="94"/>
      <c r="B28" s="94" t="s">
        <v>56</v>
      </c>
      <c r="C28" s="95" t="s">
        <v>59</v>
      </c>
      <c r="D28" s="94" t="s">
        <v>60</v>
      </c>
      <c r="E28" s="94" t="s">
        <v>18</v>
      </c>
      <c r="F28" s="104">
        <v>45582.375</v>
      </c>
      <c r="G28" s="104">
        <v>45583.616666666698</v>
      </c>
      <c r="H28" s="104">
        <v>45584.620833333298</v>
      </c>
      <c r="I28" s="104">
        <v>45585.283333333296</v>
      </c>
      <c r="J28" s="104">
        <v>45585.466666666704</v>
      </c>
      <c r="K28" s="104">
        <v>45586.525000000001</v>
      </c>
      <c r="L28" s="123">
        <v>45589.291666666701</v>
      </c>
      <c r="M28" s="100"/>
      <c r="N28" s="100"/>
      <c r="O28" s="100"/>
      <c r="P28" s="100"/>
      <c r="Q28" s="100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18"/>
      <c r="AH28"/>
      <c r="AI28"/>
      <c r="AJ28"/>
      <c r="AK28"/>
      <c r="AL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D29"/>
      <c r="AE29"/>
      <c r="AF29"/>
      <c r="AG29"/>
      <c r="AH29"/>
      <c r="AI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ht="12.75" customHeight="1">
      <c r="A30"/>
      <c r="B30"/>
      <c r="C30"/>
      <c r="D30"/>
      <c r="E30"/>
      <c r="F30"/>
      <c r="G30"/>
      <c r="H30"/>
      <c r="I30"/>
      <c r="J30"/>
      <c r="K30"/>
      <c r="L30" s="125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IW30"/>
      <c r="IX30"/>
      <c r="IY30"/>
      <c r="IZ30"/>
      <c r="JA30"/>
      <c r="JB30"/>
      <c r="JC30"/>
      <c r="JD30"/>
      <c r="JE30"/>
      <c r="JF30"/>
      <c r="JG30"/>
      <c r="JH30"/>
      <c r="JI30"/>
    </row>
    <row r="31" spans="1:269" s="81" customFormat="1" ht="12.75" customHeight="1">
      <c r="A31" s="105"/>
      <c r="B31" s="105"/>
      <c r="C31" s="105"/>
      <c r="D31" s="105"/>
      <c r="E31" s="105"/>
      <c r="F31" s="97"/>
      <c r="G31" s="106" t="s">
        <v>61</v>
      </c>
      <c r="H31" s="106"/>
      <c r="I31" s="97"/>
      <c r="J31" s="106" t="s">
        <v>52</v>
      </c>
      <c r="K31" s="106"/>
      <c r="L31" s="126"/>
      <c r="M31" s="106" t="s">
        <v>53</v>
      </c>
      <c r="N31" s="106"/>
      <c r="O31" s="97"/>
      <c r="P31" s="106" t="s">
        <v>61</v>
      </c>
      <c r="Q31" s="134"/>
    </row>
    <row r="32" spans="1:269" s="81" customFormat="1" ht="12.75" customHeight="1">
      <c r="A32" s="97" t="s">
        <v>22</v>
      </c>
      <c r="B32" s="97" t="s">
        <v>23</v>
      </c>
      <c r="C32" s="97" t="s">
        <v>24</v>
      </c>
      <c r="D32" s="97" t="s">
        <v>25</v>
      </c>
      <c r="E32" s="98" t="s">
        <v>26</v>
      </c>
      <c r="F32" s="102" t="s">
        <v>27</v>
      </c>
      <c r="G32" s="94" t="s">
        <v>28</v>
      </c>
      <c r="H32" s="94" t="s">
        <v>29</v>
      </c>
      <c r="I32" s="94" t="s">
        <v>27</v>
      </c>
      <c r="J32" s="94" t="s">
        <v>28</v>
      </c>
      <c r="K32" s="94" t="s">
        <v>29</v>
      </c>
      <c r="L32" s="94" t="s">
        <v>27</v>
      </c>
      <c r="M32" s="94" t="s">
        <v>28</v>
      </c>
      <c r="N32" s="94" t="s">
        <v>29</v>
      </c>
      <c r="O32" s="94" t="s">
        <v>27</v>
      </c>
      <c r="P32" s="97" t="s">
        <v>28</v>
      </c>
      <c r="Q32" s="94" t="s">
        <v>29</v>
      </c>
      <c r="R32" s="135" t="s">
        <v>13</v>
      </c>
    </row>
    <row r="33" spans="1:16380" s="81" customFormat="1" ht="12.75" customHeight="1">
      <c r="A33" s="94" t="s">
        <v>62</v>
      </c>
      <c r="B33" s="97" t="s">
        <v>63</v>
      </c>
      <c r="C33" s="95" t="s">
        <v>64</v>
      </c>
      <c r="D33" s="94" t="s">
        <v>65</v>
      </c>
      <c r="E33" s="94" t="s">
        <v>19</v>
      </c>
      <c r="F33" s="100">
        <v>45572.125</v>
      </c>
      <c r="G33" s="100">
        <v>45576.683333333298</v>
      </c>
      <c r="H33" s="100">
        <v>45577.347222222197</v>
      </c>
      <c r="I33" s="100">
        <v>45580.354166666701</v>
      </c>
      <c r="J33" s="100">
        <v>45580.375</v>
      </c>
      <c r="K33" s="100">
        <v>45580.999305555597</v>
      </c>
      <c r="L33" s="100">
        <v>45581.0625</v>
      </c>
      <c r="M33" s="100">
        <v>45581.308333333298</v>
      </c>
      <c r="N33" s="100">
        <v>45581.708333333299</v>
      </c>
      <c r="O33" s="100">
        <v>45584.5</v>
      </c>
      <c r="P33" s="100">
        <v>45585.692361111098</v>
      </c>
      <c r="Q33" s="100">
        <v>45586.333333333299</v>
      </c>
      <c r="R33" s="118"/>
    </row>
    <row r="34" spans="1:16380" ht="12.75" customHeight="1">
      <c r="A34" s="94"/>
      <c r="B34" s="94" t="s">
        <v>63</v>
      </c>
      <c r="C34" s="95" t="s">
        <v>66</v>
      </c>
      <c r="D34" s="94" t="s">
        <v>67</v>
      </c>
      <c r="E34" s="94" t="s">
        <v>19</v>
      </c>
      <c r="F34" s="100">
        <v>45583.583333333299</v>
      </c>
      <c r="G34" s="100">
        <v>45585.659027777801</v>
      </c>
      <c r="H34" s="100">
        <v>45586.259722222203</v>
      </c>
      <c r="I34" s="117">
        <v>45589.333333333299</v>
      </c>
      <c r="J34" s="100"/>
      <c r="K34" s="100"/>
      <c r="L34" s="100"/>
      <c r="M34" s="100"/>
      <c r="N34" s="100"/>
      <c r="O34" s="100"/>
      <c r="P34" s="100"/>
      <c r="Q34" s="100"/>
      <c r="R34" s="118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108"/>
      <c r="B35" s="108"/>
      <c r="C35" s="86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36"/>
      <c r="IZ35"/>
      <c r="JA35"/>
      <c r="JB35"/>
      <c r="JC35"/>
      <c r="JD35"/>
      <c r="JE35"/>
      <c r="JF35"/>
      <c r="JG35"/>
      <c r="JH35"/>
      <c r="JI35"/>
    </row>
    <row r="36" spans="1:16380" ht="12.95" customHeight="1">
      <c r="IZ36"/>
      <c r="JA36"/>
      <c r="JB36"/>
      <c r="JC36"/>
      <c r="JD36"/>
      <c r="JE36"/>
      <c r="JF36"/>
      <c r="JG36"/>
      <c r="JH36"/>
      <c r="JI36"/>
    </row>
    <row r="37" spans="1:16380" s="81" customFormat="1" ht="12.75" customHeight="1">
      <c r="A37" s="105"/>
      <c r="B37" s="105"/>
      <c r="C37" s="105"/>
      <c r="D37" s="105"/>
      <c r="E37" s="105"/>
      <c r="F37" s="97"/>
      <c r="G37" s="106" t="s">
        <v>61</v>
      </c>
      <c r="H37" s="106"/>
      <c r="I37" s="97"/>
      <c r="J37" s="106" t="s">
        <v>50</v>
      </c>
      <c r="K37" s="106"/>
      <c r="L37" s="97"/>
      <c r="M37" s="106" t="s">
        <v>51</v>
      </c>
      <c r="N37" s="106"/>
      <c r="O37" s="94"/>
      <c r="P37" s="106" t="s">
        <v>50</v>
      </c>
      <c r="Q37" s="106"/>
      <c r="R37" s="97"/>
      <c r="S37" s="106" t="s">
        <v>61</v>
      </c>
      <c r="T37" s="134"/>
    </row>
    <row r="38" spans="1:16380" s="81" customFormat="1" ht="12.75" customHeight="1">
      <c r="A38" s="97" t="s">
        <v>22</v>
      </c>
      <c r="B38" s="97" t="s">
        <v>23</v>
      </c>
      <c r="C38" s="97" t="s">
        <v>24</v>
      </c>
      <c r="D38" s="97" t="s">
        <v>25</v>
      </c>
      <c r="E38" s="98" t="s">
        <v>26</v>
      </c>
      <c r="F38" s="102" t="s">
        <v>27</v>
      </c>
      <c r="G38" s="94" t="s">
        <v>28</v>
      </c>
      <c r="H38" s="94" t="s">
        <v>29</v>
      </c>
      <c r="I38" s="94" t="s">
        <v>27</v>
      </c>
      <c r="J38" s="94" t="s">
        <v>28</v>
      </c>
      <c r="K38" s="94" t="s">
        <v>29</v>
      </c>
      <c r="L38" s="94" t="s">
        <v>27</v>
      </c>
      <c r="M38" s="94" t="s">
        <v>28</v>
      </c>
      <c r="N38" s="94" t="s">
        <v>29</v>
      </c>
      <c r="O38" s="94" t="s">
        <v>27</v>
      </c>
      <c r="P38" s="94" t="s">
        <v>28</v>
      </c>
      <c r="Q38" s="94" t="s">
        <v>29</v>
      </c>
      <c r="R38" s="94" t="s">
        <v>27</v>
      </c>
      <c r="S38" s="94" t="s">
        <v>28</v>
      </c>
      <c r="T38" s="94" t="s">
        <v>29</v>
      </c>
      <c r="U38" s="135" t="s">
        <v>13</v>
      </c>
    </row>
    <row r="39" spans="1:16380" s="81" customFormat="1" ht="12.75" customHeight="1">
      <c r="A39" s="94">
        <v>7</v>
      </c>
      <c r="B39" s="94" t="s">
        <v>68</v>
      </c>
      <c r="C39" s="95" t="s">
        <v>66</v>
      </c>
      <c r="D39" s="94" t="s">
        <v>67</v>
      </c>
      <c r="E39" s="94" t="s">
        <v>69</v>
      </c>
      <c r="F39" s="100">
        <v>45572.354166666701</v>
      </c>
      <c r="G39" s="100">
        <v>45577.270833333299</v>
      </c>
      <c r="H39" s="100">
        <v>45577.729166666701</v>
      </c>
      <c r="I39" s="100">
        <v>45580.291666666701</v>
      </c>
      <c r="J39" s="100">
        <v>45580.3125</v>
      </c>
      <c r="K39" s="100">
        <v>45580.666666666701</v>
      </c>
      <c r="L39" s="100">
        <v>45580.708333333299</v>
      </c>
      <c r="M39" s="100">
        <v>45580.729166666701</v>
      </c>
      <c r="N39" s="100">
        <v>45581.248611111099</v>
      </c>
      <c r="O39" s="100">
        <v>45581.285416666702</v>
      </c>
      <c r="P39" s="100">
        <v>45581.305555555598</v>
      </c>
      <c r="Q39" s="100">
        <v>45581.625</v>
      </c>
      <c r="R39" s="100">
        <v>45583.583333333299</v>
      </c>
      <c r="S39" s="100">
        <v>45585.659027777801</v>
      </c>
      <c r="T39" s="100">
        <v>45586.259722222203</v>
      </c>
      <c r="U39" s="118"/>
      <c r="V39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</row>
    <row r="40" spans="1:16380" s="81" customFormat="1" ht="12.75" customHeight="1">
      <c r="A40" s="94"/>
      <c r="B40" s="94" t="s">
        <v>68</v>
      </c>
      <c r="C40" s="95" t="s">
        <v>64</v>
      </c>
      <c r="D40" s="94" t="s">
        <v>65</v>
      </c>
      <c r="E40" s="94" t="s">
        <v>18</v>
      </c>
      <c r="F40" s="100">
        <v>45584.5</v>
      </c>
      <c r="G40" s="100">
        <v>45585.692361111098</v>
      </c>
      <c r="H40" s="100">
        <v>45586.333333333299</v>
      </c>
      <c r="I40" s="117">
        <v>45588.5</v>
      </c>
      <c r="J40" s="100"/>
      <c r="K40" s="100"/>
      <c r="L40" s="100"/>
      <c r="M40" s="100"/>
      <c r="N40" s="100"/>
      <c r="O40" s="127"/>
      <c r="P40" s="127"/>
      <c r="Q40" s="127"/>
      <c r="R40" s="100"/>
      <c r="S40" s="100"/>
      <c r="T40" s="100"/>
      <c r="U40" s="11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</row>
    <row r="41" spans="1:16380" s="81" customFormat="1" ht="12.75" customHeight="1"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</row>
    <row r="42" spans="1:16380" s="81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</row>
    <row r="43" spans="1:16380" s="81" customFormat="1" ht="12.75" customHeight="1">
      <c r="A43" s="105"/>
      <c r="B43" s="105"/>
      <c r="C43" s="105"/>
      <c r="D43" s="105"/>
      <c r="E43" s="105"/>
      <c r="F43" s="97"/>
      <c r="G43" s="106" t="s">
        <v>61</v>
      </c>
      <c r="H43" s="106"/>
      <c r="I43" s="97"/>
      <c r="J43" s="106" t="s">
        <v>53</v>
      </c>
      <c r="K43" s="106"/>
      <c r="L43" s="97"/>
      <c r="M43" s="106" t="s">
        <v>52</v>
      </c>
      <c r="N43" s="106"/>
      <c r="O43" s="97"/>
      <c r="P43" s="106" t="s">
        <v>61</v>
      </c>
      <c r="Q43" s="134"/>
    </row>
    <row r="44" spans="1:16380" s="81" customFormat="1" ht="12.75" customHeight="1">
      <c r="A44" s="97" t="s">
        <v>22</v>
      </c>
      <c r="B44" s="97" t="s">
        <v>23</v>
      </c>
      <c r="C44" s="97" t="s">
        <v>24</v>
      </c>
      <c r="D44" s="97" t="s">
        <v>25</v>
      </c>
      <c r="E44" s="98" t="s">
        <v>26</v>
      </c>
      <c r="F44" s="102" t="s">
        <v>27</v>
      </c>
      <c r="G44" s="94" t="s">
        <v>28</v>
      </c>
      <c r="H44" s="94" t="s">
        <v>29</v>
      </c>
      <c r="I44" s="94" t="s">
        <v>27</v>
      </c>
      <c r="J44" s="94" t="s">
        <v>28</v>
      </c>
      <c r="K44" s="94" t="s">
        <v>29</v>
      </c>
      <c r="L44" s="94" t="s">
        <v>27</v>
      </c>
      <c r="M44" s="94" t="s">
        <v>28</v>
      </c>
      <c r="N44" s="94" t="s">
        <v>29</v>
      </c>
      <c r="O44" s="94" t="s">
        <v>27</v>
      </c>
      <c r="P44" s="97" t="s">
        <v>28</v>
      </c>
      <c r="Q44" s="94" t="s">
        <v>29</v>
      </c>
      <c r="R44" s="135" t="s">
        <v>13</v>
      </c>
    </row>
    <row r="45" spans="1:16380" s="81" customFormat="1" ht="12.75" customHeight="1">
      <c r="A45" s="94" t="s">
        <v>70</v>
      </c>
      <c r="B45" s="97" t="s">
        <v>71</v>
      </c>
      <c r="C45" s="95" t="s">
        <v>72</v>
      </c>
      <c r="D45" s="94" t="s">
        <v>73</v>
      </c>
      <c r="E45" s="94" t="s">
        <v>19</v>
      </c>
      <c r="F45" s="100">
        <v>45583.625</v>
      </c>
      <c r="G45" s="100">
        <v>45585.684722222199</v>
      </c>
      <c r="H45" s="100">
        <v>45586.1784722222</v>
      </c>
      <c r="I45" s="117">
        <v>45589.291666666701</v>
      </c>
      <c r="J45" s="100"/>
      <c r="K45" s="100"/>
      <c r="L45" s="100"/>
      <c r="M45" s="100"/>
      <c r="N45" s="100"/>
      <c r="O45" s="100"/>
      <c r="P45" s="100"/>
      <c r="Q45" s="100"/>
      <c r="R45" s="137"/>
    </row>
    <row r="46" spans="1:16380" s="81" customFormat="1" ht="12.75" customHeight="1">
      <c r="A46" s="94"/>
      <c r="B46" s="94" t="s">
        <v>71</v>
      </c>
      <c r="C46" s="110" t="s">
        <v>74</v>
      </c>
      <c r="D46" s="99" t="s">
        <v>75</v>
      </c>
      <c r="E46" s="94" t="s">
        <v>69</v>
      </c>
      <c r="F46" s="100">
        <v>45572.958333333299</v>
      </c>
      <c r="G46" s="100">
        <v>45576.041666666701</v>
      </c>
      <c r="H46" s="100">
        <v>45576.625</v>
      </c>
      <c r="I46" s="100">
        <v>45579.6875</v>
      </c>
      <c r="J46" s="100">
        <v>45579.715277777803</v>
      </c>
      <c r="K46" s="100">
        <v>45580.208333333299</v>
      </c>
      <c r="L46" s="100">
        <v>45580.291666666701</v>
      </c>
      <c r="M46" s="100">
        <v>45580.333333333299</v>
      </c>
      <c r="N46" s="100">
        <v>45581</v>
      </c>
      <c r="O46" s="100">
        <v>45583.6875</v>
      </c>
      <c r="P46" s="100">
        <v>45583.724305555603</v>
      </c>
      <c r="Q46" s="100">
        <v>45585.6118055556</v>
      </c>
      <c r="R46" s="11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</row>
    <row r="47" spans="1:16380" ht="12.7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O47" s="108"/>
      <c r="P47" s="108"/>
      <c r="Q47" s="108"/>
      <c r="R47" s="108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R48" s="109"/>
      <c r="S48" s="109"/>
      <c r="T48" s="109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5"/>
      <c r="B49" s="105"/>
      <c r="C49" s="105"/>
      <c r="D49" s="105"/>
      <c r="E49" s="105"/>
      <c r="F49" s="97"/>
      <c r="G49" s="106" t="s">
        <v>61</v>
      </c>
      <c r="H49" s="106"/>
      <c r="I49" s="97"/>
      <c r="J49" s="106" t="s">
        <v>50</v>
      </c>
      <c r="K49" s="106"/>
      <c r="L49" s="97"/>
      <c r="M49" s="106" t="s">
        <v>51</v>
      </c>
      <c r="N49" s="106"/>
      <c r="O49" s="97"/>
      <c r="P49" s="106" t="s">
        <v>61</v>
      </c>
      <c r="Q49" s="134"/>
      <c r="R49" s="105"/>
    </row>
    <row r="50" spans="1:16380" s="81" customFormat="1" ht="12.75" customHeight="1">
      <c r="A50" s="97" t="s">
        <v>22</v>
      </c>
      <c r="B50" s="97" t="s">
        <v>23</v>
      </c>
      <c r="C50" s="97" t="s">
        <v>24</v>
      </c>
      <c r="D50" s="97" t="s">
        <v>25</v>
      </c>
      <c r="E50" s="98" t="s">
        <v>26</v>
      </c>
      <c r="F50" s="102" t="s">
        <v>27</v>
      </c>
      <c r="G50" s="94" t="s">
        <v>28</v>
      </c>
      <c r="H50" s="94" t="s">
        <v>29</v>
      </c>
      <c r="I50" s="94" t="s">
        <v>27</v>
      </c>
      <c r="J50" s="94" t="s">
        <v>28</v>
      </c>
      <c r="K50" s="94" t="s">
        <v>29</v>
      </c>
      <c r="L50" s="94" t="s">
        <v>27</v>
      </c>
      <c r="M50" s="94" t="s">
        <v>28</v>
      </c>
      <c r="N50" s="94" t="s">
        <v>29</v>
      </c>
      <c r="O50" s="94" t="s">
        <v>27</v>
      </c>
      <c r="P50" s="94" t="s">
        <v>28</v>
      </c>
      <c r="Q50" s="94" t="s">
        <v>29</v>
      </c>
      <c r="R50" s="98" t="s">
        <v>76</v>
      </c>
    </row>
    <row r="51" spans="1:16380" s="82" customFormat="1" ht="12.75" customHeight="1">
      <c r="A51" s="94" t="s">
        <v>77</v>
      </c>
      <c r="B51" s="94" t="s">
        <v>78</v>
      </c>
      <c r="C51" s="95" t="s">
        <v>72</v>
      </c>
      <c r="D51" s="94" t="s">
        <v>73</v>
      </c>
      <c r="E51" s="94" t="s">
        <v>69</v>
      </c>
      <c r="F51" s="100">
        <v>45577.416666666701</v>
      </c>
      <c r="G51" s="100">
        <v>45577.791666666701</v>
      </c>
      <c r="H51" s="100">
        <v>45578.229166666701</v>
      </c>
      <c r="I51" s="114">
        <v>45581.291666666701</v>
      </c>
      <c r="J51" s="114">
        <v>45581.333333333299</v>
      </c>
      <c r="K51" s="114">
        <v>45581.695833333302</v>
      </c>
      <c r="L51" s="114">
        <v>45580.708333333299</v>
      </c>
      <c r="M51" s="114">
        <v>45580.75</v>
      </c>
      <c r="N51" s="114">
        <v>45581.208333333299</v>
      </c>
      <c r="O51" s="100">
        <v>45583.625</v>
      </c>
      <c r="P51" s="100">
        <v>45585.684722222199</v>
      </c>
      <c r="Q51" s="100">
        <v>45586.1784722222</v>
      </c>
      <c r="R51" s="138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4"/>
      <c r="B52" s="94" t="s">
        <v>78</v>
      </c>
      <c r="C52" s="110" t="s">
        <v>74</v>
      </c>
      <c r="D52" s="99" t="s">
        <v>75</v>
      </c>
      <c r="E52" s="94" t="s">
        <v>19</v>
      </c>
      <c r="F52" s="100">
        <v>45583.6875</v>
      </c>
      <c r="G52" s="100">
        <v>45583.724305555603</v>
      </c>
      <c r="H52" s="100">
        <v>45585.6118055556</v>
      </c>
      <c r="I52" s="117">
        <v>45587.75</v>
      </c>
      <c r="J52" s="114"/>
      <c r="K52" s="114"/>
      <c r="L52" s="114"/>
      <c r="M52" s="114"/>
      <c r="N52" s="114"/>
      <c r="O52" s="100"/>
      <c r="P52" s="100"/>
      <c r="Q52" s="100"/>
      <c r="R52" s="137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</row>
    <row r="53" spans="1:16380" s="8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</row>
    <row r="54" spans="1:16380" s="81" customFormat="1" ht="12.75" customHeight="1">
      <c r="A54" s="111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5"/>
      <c r="B55" s="105"/>
      <c r="C55" s="105"/>
      <c r="D55" s="105"/>
      <c r="E55" s="105"/>
      <c r="F55" s="181" t="s">
        <v>61</v>
      </c>
      <c r="G55" s="181"/>
      <c r="H55" s="181"/>
      <c r="I55" s="94"/>
      <c r="J55" s="106" t="s">
        <v>79</v>
      </c>
      <c r="K55" s="106"/>
      <c r="L55" s="97"/>
      <c r="M55" s="106" t="s">
        <v>80</v>
      </c>
      <c r="N55" s="106"/>
      <c r="O55" s="97"/>
      <c r="P55" s="106" t="s">
        <v>61</v>
      </c>
      <c r="Q55" s="134"/>
    </row>
    <row r="56" spans="1:16380" s="81" customFormat="1" ht="12.75" customHeight="1">
      <c r="A56" s="97" t="s">
        <v>22</v>
      </c>
      <c r="B56" s="97" t="s">
        <v>23</v>
      </c>
      <c r="C56" s="97" t="s">
        <v>24</v>
      </c>
      <c r="D56" s="97" t="s">
        <v>25</v>
      </c>
      <c r="E56" s="98" t="s">
        <v>26</v>
      </c>
      <c r="F56" s="105" t="s">
        <v>27</v>
      </c>
      <c r="G56" s="112" t="s">
        <v>28</v>
      </c>
      <c r="H56" s="94" t="s">
        <v>29</v>
      </c>
      <c r="I56" s="97" t="s">
        <v>27</v>
      </c>
      <c r="J56" s="97" t="s">
        <v>28</v>
      </c>
      <c r="K56" s="97" t="s">
        <v>29</v>
      </c>
      <c r="L56" s="94" t="s">
        <v>27</v>
      </c>
      <c r="M56" s="94" t="s">
        <v>28</v>
      </c>
      <c r="N56" s="94" t="s">
        <v>29</v>
      </c>
      <c r="O56" s="94" t="s">
        <v>27</v>
      </c>
      <c r="P56" s="94" t="s">
        <v>28</v>
      </c>
      <c r="Q56" s="94" t="s">
        <v>29</v>
      </c>
      <c r="R56" s="135" t="s">
        <v>13</v>
      </c>
    </row>
    <row r="57" spans="1:16380" s="81" customFormat="1" ht="12.75" customHeight="1">
      <c r="A57" s="99" t="s">
        <v>81</v>
      </c>
      <c r="B57" s="94" t="s">
        <v>82</v>
      </c>
      <c r="C57" s="110" t="s">
        <v>83</v>
      </c>
      <c r="D57" s="94" t="s">
        <v>84</v>
      </c>
      <c r="E57" s="94" t="s">
        <v>19</v>
      </c>
      <c r="F57" s="100">
        <v>45576.5805555556</v>
      </c>
      <c r="G57" s="100">
        <v>45576.616666666698</v>
      </c>
      <c r="H57" s="100">
        <v>45577.133333333302</v>
      </c>
      <c r="I57" s="100">
        <v>45579.458333333299</v>
      </c>
      <c r="J57" s="100">
        <v>45579.520833333299</v>
      </c>
      <c r="K57" s="100">
        <v>45579.791666666701</v>
      </c>
      <c r="L57" s="100">
        <v>45579.970833333296</v>
      </c>
      <c r="M57" s="100">
        <v>45580.320833333302</v>
      </c>
      <c r="N57" s="100">
        <v>45580.612500000003</v>
      </c>
      <c r="O57" s="100">
        <v>45583.329166666699</v>
      </c>
      <c r="P57" s="100">
        <v>45583.720833333296</v>
      </c>
      <c r="Q57" s="100">
        <v>45585.59375</v>
      </c>
      <c r="R57" s="118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08"/>
      <c r="AK57" s="108"/>
      <c r="AL57" s="108"/>
      <c r="AM57" s="108"/>
      <c r="AN57" s="108"/>
      <c r="AO57" s="108"/>
    </row>
    <row r="58" spans="1:16380" s="81" customFormat="1" ht="12.75" customHeight="1">
      <c r="A58" s="99"/>
      <c r="B58" s="94" t="s">
        <v>82</v>
      </c>
      <c r="C58" s="110" t="s">
        <v>83</v>
      </c>
      <c r="D58" s="94" t="s">
        <v>84</v>
      </c>
      <c r="E58" s="94" t="s">
        <v>18</v>
      </c>
      <c r="F58" s="100">
        <v>45583.329166666699</v>
      </c>
      <c r="G58" s="100">
        <v>45583.720833333296</v>
      </c>
      <c r="H58" s="100">
        <v>45585.59375</v>
      </c>
      <c r="I58" s="117">
        <v>45587.489583333299</v>
      </c>
      <c r="J58" s="117">
        <v>45587.520833333299</v>
      </c>
      <c r="K58" s="117">
        <v>45587.822916666701</v>
      </c>
      <c r="L58" s="117">
        <v>45587.96875</v>
      </c>
      <c r="M58" s="100"/>
      <c r="N58" s="100"/>
      <c r="O58" s="100"/>
      <c r="P58" s="100"/>
      <c r="Q58" s="100"/>
      <c r="R58" s="118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08"/>
      <c r="AK58" s="108"/>
      <c r="AL58" s="108"/>
      <c r="AM58" s="108"/>
      <c r="AN58" s="108"/>
      <c r="AO58" s="108"/>
    </row>
    <row r="59" spans="1:16380" s="81" customFormat="1" ht="17.100000000000001" customHeight="1">
      <c r="A59" s="111"/>
      <c r="B59"/>
      <c r="C59"/>
      <c r="D59"/>
      <c r="E59"/>
      <c r="F59"/>
      <c r="G59"/>
      <c r="H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5"/>
      <c r="B60" s="105"/>
      <c r="C60" s="105"/>
      <c r="D60" s="105"/>
      <c r="E60" s="105"/>
      <c r="F60" s="97"/>
      <c r="G60" s="106" t="s">
        <v>85</v>
      </c>
      <c r="H60" s="106"/>
      <c r="I60" s="97"/>
      <c r="J60" s="106" t="s">
        <v>50</v>
      </c>
      <c r="K60" s="106"/>
      <c r="L60" s="97"/>
      <c r="M60" s="106" t="s">
        <v>51</v>
      </c>
      <c r="N60" s="106"/>
      <c r="O60" s="97"/>
      <c r="P60" s="106" t="s">
        <v>85</v>
      </c>
      <c r="Q60" s="134"/>
    </row>
    <row r="61" spans="1:16380" s="81" customFormat="1" ht="12.75" customHeight="1">
      <c r="A61" s="97" t="s">
        <v>22</v>
      </c>
      <c r="B61" s="97" t="s">
        <v>23</v>
      </c>
      <c r="C61" s="97" t="s">
        <v>24</v>
      </c>
      <c r="D61" s="97" t="s">
        <v>25</v>
      </c>
      <c r="E61" s="98" t="s">
        <v>26</v>
      </c>
      <c r="F61" s="102" t="s">
        <v>27</v>
      </c>
      <c r="G61" s="94" t="s">
        <v>28</v>
      </c>
      <c r="H61" s="99" t="s">
        <v>29</v>
      </c>
      <c r="I61" s="102" t="s">
        <v>27</v>
      </c>
      <c r="J61" s="94" t="s">
        <v>28</v>
      </c>
      <c r="K61" s="94" t="s">
        <v>29</v>
      </c>
      <c r="L61" s="94" t="s">
        <v>27</v>
      </c>
      <c r="M61" s="94" t="s">
        <v>28</v>
      </c>
      <c r="N61" s="94" t="s">
        <v>29</v>
      </c>
      <c r="O61" s="94" t="s">
        <v>27</v>
      </c>
      <c r="P61" s="94" t="s">
        <v>28</v>
      </c>
      <c r="Q61" s="94" t="s">
        <v>29</v>
      </c>
      <c r="R61" s="135" t="s">
        <v>13</v>
      </c>
    </row>
    <row r="62" spans="1:16380" s="81" customFormat="1" ht="12.75" customHeight="1">
      <c r="A62" s="94" t="s">
        <v>86</v>
      </c>
      <c r="B62" s="99" t="s">
        <v>87</v>
      </c>
      <c r="C62" s="110" t="s">
        <v>88</v>
      </c>
      <c r="D62" s="94" t="s">
        <v>89</v>
      </c>
      <c r="E62" s="99" t="s">
        <v>19</v>
      </c>
      <c r="F62" s="100">
        <v>45577.000694444403</v>
      </c>
      <c r="G62" s="100">
        <v>45577.804166666698</v>
      </c>
      <c r="H62" s="100">
        <v>45578.291666666701</v>
      </c>
      <c r="I62" s="100">
        <v>45580.458333333299</v>
      </c>
      <c r="J62" s="100">
        <v>45580.520833333299</v>
      </c>
      <c r="K62" s="100">
        <v>45581.260416666701</v>
      </c>
      <c r="L62" s="100">
        <v>45581.305555555598</v>
      </c>
      <c r="M62" s="100">
        <v>45581.5</v>
      </c>
      <c r="N62" s="100">
        <v>45581.8125</v>
      </c>
      <c r="O62" s="100">
        <v>45583.6875</v>
      </c>
      <c r="P62" s="100">
        <v>45583.958333333299</v>
      </c>
      <c r="Q62" s="100">
        <v>45584.541666666701</v>
      </c>
      <c r="R62" s="118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G62" s="84"/>
    </row>
    <row r="63" spans="1:16380" s="81" customFormat="1" ht="12.75" customHeight="1">
      <c r="A63" s="94"/>
      <c r="B63" s="99" t="s">
        <v>87</v>
      </c>
      <c r="C63" s="110" t="s">
        <v>90</v>
      </c>
      <c r="D63" s="94" t="s">
        <v>91</v>
      </c>
      <c r="E63" s="99" t="s">
        <v>18</v>
      </c>
      <c r="F63" s="100">
        <v>45584.308333333298</v>
      </c>
      <c r="G63" s="100">
        <v>45585.583333333299</v>
      </c>
      <c r="H63" s="100">
        <v>45586.141666666699</v>
      </c>
      <c r="I63" s="117">
        <v>45588.25</v>
      </c>
      <c r="J63" s="100"/>
      <c r="K63" s="100"/>
      <c r="L63" s="100"/>
      <c r="M63" s="100"/>
      <c r="N63" s="100"/>
      <c r="O63" s="100"/>
      <c r="P63" s="100"/>
      <c r="Q63" s="100"/>
      <c r="R63" s="137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</row>
    <row r="64" spans="1:16380" s="81" customFormat="1" ht="12.75" customHeight="1">
      <c r="A64" s="111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69" s="81" customFormat="1" ht="12.75" customHeight="1">
      <c r="A66" s="105"/>
      <c r="B66" s="105"/>
      <c r="C66" s="105"/>
      <c r="D66" s="105"/>
      <c r="E66" s="105"/>
      <c r="F66" s="147"/>
      <c r="G66" s="102" t="s">
        <v>85</v>
      </c>
      <c r="H66" s="148"/>
      <c r="I66" s="106"/>
      <c r="J66" s="106" t="s">
        <v>50</v>
      </c>
      <c r="K66" s="106"/>
      <c r="L66" s="97"/>
      <c r="M66" s="106" t="s">
        <v>51</v>
      </c>
      <c r="N66" s="106"/>
      <c r="O66" s="97"/>
      <c r="P66" s="106" t="s">
        <v>85</v>
      </c>
      <c r="Q66" s="134"/>
      <c r="R66" s="105"/>
      <c r="S66" s="151"/>
    </row>
    <row r="67" spans="1:269" s="81" customFormat="1" ht="12.75" customHeight="1">
      <c r="A67" s="97" t="s">
        <v>22</v>
      </c>
      <c r="B67" s="99" t="s">
        <v>23</v>
      </c>
      <c r="C67" s="106" t="s">
        <v>24</v>
      </c>
      <c r="D67" s="97" t="s">
        <v>25</v>
      </c>
      <c r="E67" s="98" t="s">
        <v>26</v>
      </c>
      <c r="F67" s="149" t="s">
        <v>27</v>
      </c>
      <c r="G67" s="112" t="s">
        <v>28</v>
      </c>
      <c r="H67" s="112" t="s">
        <v>29</v>
      </c>
      <c r="I67" s="97" t="s">
        <v>27</v>
      </c>
      <c r="J67" s="94" t="s">
        <v>28</v>
      </c>
      <c r="K67" s="94" t="s">
        <v>29</v>
      </c>
      <c r="L67" s="94" t="s">
        <v>27</v>
      </c>
      <c r="M67" s="94" t="s">
        <v>28</v>
      </c>
      <c r="N67" s="94" t="s">
        <v>29</v>
      </c>
      <c r="O67" s="94" t="s">
        <v>27</v>
      </c>
      <c r="P67" s="94" t="s">
        <v>28</v>
      </c>
      <c r="Q67" s="94" t="s">
        <v>29</v>
      </c>
      <c r="R67" s="98" t="s">
        <v>76</v>
      </c>
    </row>
    <row r="68" spans="1:269" s="81" customFormat="1" ht="12.75" customHeight="1">
      <c r="A68" s="94" t="s">
        <v>92</v>
      </c>
      <c r="B68" s="99" t="s">
        <v>93</v>
      </c>
      <c r="C68" s="110" t="s">
        <v>94</v>
      </c>
      <c r="D68" s="94" t="s">
        <v>95</v>
      </c>
      <c r="E68" s="99" t="s">
        <v>96</v>
      </c>
      <c r="F68" s="96">
        <v>45509.25</v>
      </c>
      <c r="G68" s="96">
        <v>45510.5</v>
      </c>
      <c r="H68" s="96">
        <v>45511.164583333302</v>
      </c>
      <c r="I68" s="96">
        <v>45513.291666666701</v>
      </c>
      <c r="J68" s="96">
        <v>45513.333333333299</v>
      </c>
      <c r="K68" s="96">
        <v>45513.708333333299</v>
      </c>
      <c r="L68" s="96">
        <v>45513.75</v>
      </c>
      <c r="M68" s="96">
        <v>45513.791666666701</v>
      </c>
      <c r="N68" s="96">
        <v>45514.125</v>
      </c>
      <c r="O68" s="96">
        <v>45515.916666666701</v>
      </c>
      <c r="P68" s="96">
        <v>45516.958333333299</v>
      </c>
      <c r="Q68" s="96">
        <v>45517.333333333299</v>
      </c>
      <c r="R68" s="138" t="s">
        <v>97</v>
      </c>
      <c r="S68" s="152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G68" s="84"/>
    </row>
    <row r="69" spans="1:269" s="81" customFormat="1" ht="12.75" customHeight="1">
      <c r="A69" s="94"/>
      <c r="B69" s="99" t="s">
        <v>93</v>
      </c>
      <c r="C69" s="110" t="s">
        <v>94</v>
      </c>
      <c r="D69" s="94" t="s">
        <v>95</v>
      </c>
      <c r="E69" s="99" t="s">
        <v>98</v>
      </c>
      <c r="F69" s="96">
        <v>45525.833333333299</v>
      </c>
      <c r="G69" s="96">
        <v>45526.059722222199</v>
      </c>
      <c r="H69" s="96">
        <v>45526.545833333301</v>
      </c>
      <c r="I69" s="96">
        <v>45528.708333333299</v>
      </c>
      <c r="J69" s="96">
        <v>45528.75</v>
      </c>
      <c r="K69" s="96">
        <v>45529.219444444403</v>
      </c>
      <c r="L69" s="96">
        <v>45529.276388888902</v>
      </c>
      <c r="M69" s="96">
        <v>45529.318055555603</v>
      </c>
      <c r="N69" s="96">
        <v>45529.6027777778</v>
      </c>
      <c r="O69" s="96">
        <v>45531.708333333299</v>
      </c>
      <c r="P69" s="96">
        <v>45532.194444444402</v>
      </c>
      <c r="Q69" s="96">
        <v>45532.6430555556</v>
      </c>
      <c r="R69" s="13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</row>
    <row r="70" spans="1:269" s="83" customFormat="1" ht="12.75" customHeight="1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269" s="83" customFormat="1" ht="12.75" customHeight="1"/>
    <row r="72" spans="1:269" s="81" customFormat="1" ht="12.75" customHeight="1">
      <c r="A72" s="105"/>
      <c r="B72" s="105"/>
      <c r="C72" s="105"/>
      <c r="D72" s="105"/>
      <c r="E72" s="105"/>
      <c r="F72" s="97"/>
      <c r="G72" s="106" t="s">
        <v>85</v>
      </c>
      <c r="H72" s="106"/>
      <c r="I72" s="97"/>
      <c r="J72" s="106" t="s">
        <v>99</v>
      </c>
      <c r="K72" s="106"/>
      <c r="L72" s="97"/>
      <c r="M72" s="106" t="s">
        <v>100</v>
      </c>
      <c r="N72" s="106"/>
      <c r="O72" s="97"/>
      <c r="P72" s="106" t="s">
        <v>85</v>
      </c>
      <c r="Q72" s="134"/>
      <c r="R72" s="105"/>
      <c r="S72" s="151"/>
    </row>
    <row r="73" spans="1:269" s="81" customFormat="1" ht="12.75" customHeight="1">
      <c r="A73" s="97" t="s">
        <v>22</v>
      </c>
      <c r="B73" s="97" t="s">
        <v>23</v>
      </c>
      <c r="C73" s="97" t="s">
        <v>24</v>
      </c>
      <c r="D73" s="97" t="s">
        <v>25</v>
      </c>
      <c r="E73" s="98" t="s">
        <v>26</v>
      </c>
      <c r="F73" s="102" t="s">
        <v>27</v>
      </c>
      <c r="G73" s="94" t="s">
        <v>28</v>
      </c>
      <c r="H73" s="94" t="s">
        <v>29</v>
      </c>
      <c r="I73" s="94" t="s">
        <v>27</v>
      </c>
      <c r="J73" s="94" t="s">
        <v>28</v>
      </c>
      <c r="K73" s="94" t="s">
        <v>29</v>
      </c>
      <c r="L73" s="94" t="s">
        <v>27</v>
      </c>
      <c r="M73" s="94" t="s">
        <v>28</v>
      </c>
      <c r="N73" s="94" t="s">
        <v>29</v>
      </c>
      <c r="O73" s="94" t="s">
        <v>27</v>
      </c>
      <c r="P73" s="94" t="s">
        <v>28</v>
      </c>
      <c r="Q73" s="94" t="s">
        <v>29</v>
      </c>
      <c r="R73" s="98" t="s">
        <v>76</v>
      </c>
    </row>
    <row r="74" spans="1:269" s="81" customFormat="1" ht="12.75" customHeight="1">
      <c r="A74" s="94" t="s">
        <v>101</v>
      </c>
      <c r="B74" s="94" t="s">
        <v>102</v>
      </c>
      <c r="C74" s="110" t="s">
        <v>103</v>
      </c>
      <c r="D74" s="94" t="s">
        <v>104</v>
      </c>
      <c r="E74" s="99" t="s">
        <v>105</v>
      </c>
      <c r="F74" s="96">
        <v>45575.454861111102</v>
      </c>
      <c r="G74" s="96">
        <v>45575.645833333299</v>
      </c>
      <c r="H74" s="96">
        <v>45576.079166666699</v>
      </c>
      <c r="I74" s="96">
        <v>45578.791666666701</v>
      </c>
      <c r="J74" s="96">
        <v>45578.8256944444</v>
      </c>
      <c r="K74" s="96">
        <v>45579.170833333301</v>
      </c>
      <c r="L74" s="96">
        <v>45579.291666666701</v>
      </c>
      <c r="M74" s="96">
        <v>45579.333333333299</v>
      </c>
      <c r="N74" s="96">
        <v>45579.958333333299</v>
      </c>
      <c r="O74" s="96">
        <v>45582.604166666701</v>
      </c>
      <c r="P74" s="96">
        <v>45583</v>
      </c>
      <c r="Q74" s="96">
        <v>45583.5</v>
      </c>
      <c r="R74" s="138"/>
    </row>
    <row r="75" spans="1:269" s="81" customFormat="1" ht="11.25">
      <c r="A75" s="94"/>
      <c r="B75" s="94" t="s">
        <v>102</v>
      </c>
      <c r="C75" s="110" t="s">
        <v>103</v>
      </c>
      <c r="D75" s="94" t="s">
        <v>104</v>
      </c>
      <c r="E75" s="99" t="s">
        <v>106</v>
      </c>
      <c r="F75" s="96">
        <v>45582.604166666701</v>
      </c>
      <c r="G75" s="96">
        <v>45583</v>
      </c>
      <c r="H75" s="96">
        <v>45583.5</v>
      </c>
      <c r="I75" s="113">
        <v>45587.9375</v>
      </c>
      <c r="J75" s="96"/>
      <c r="K75" s="96"/>
      <c r="L75" s="96"/>
      <c r="M75" s="96"/>
      <c r="N75" s="96"/>
      <c r="O75" s="96"/>
      <c r="P75" s="96"/>
      <c r="Q75" s="96"/>
      <c r="R75" s="138"/>
    </row>
    <row r="76" spans="1:269" s="81" customFormat="1" ht="11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269" ht="13.5"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105"/>
      <c r="B78" s="105"/>
      <c r="C78" s="105"/>
      <c r="D78" s="105"/>
      <c r="E78" s="105"/>
      <c r="F78" s="97"/>
      <c r="G78" s="106" t="s">
        <v>107</v>
      </c>
      <c r="H78" s="124"/>
      <c r="I78" s="97"/>
      <c r="J78" s="106" t="s">
        <v>108</v>
      </c>
      <c r="K78" s="124"/>
      <c r="L78" s="106"/>
      <c r="M78" s="106" t="s">
        <v>109</v>
      </c>
      <c r="N78" s="124"/>
      <c r="O78" s="97"/>
      <c r="P78" s="106" t="s">
        <v>50</v>
      </c>
      <c r="Q78" s="124"/>
      <c r="R78" s="97"/>
      <c r="S78" s="106" t="s">
        <v>51</v>
      </c>
      <c r="T78" s="124"/>
      <c r="U78" s="97"/>
      <c r="V78" s="106" t="s">
        <v>53</v>
      </c>
      <c r="W78" s="106"/>
      <c r="X78" s="97"/>
      <c r="Y78" s="106" t="s">
        <v>52</v>
      </c>
      <c r="Z78" s="124"/>
      <c r="AA78" s="97"/>
      <c r="AB78" s="106" t="s">
        <v>54</v>
      </c>
      <c r="AC78" s="124"/>
      <c r="AD78" s="97"/>
      <c r="AE78" s="106" t="s">
        <v>107</v>
      </c>
      <c r="AF78" s="124"/>
      <c r="AG78" s="97"/>
      <c r="AH78" s="106" t="s">
        <v>108</v>
      </c>
      <c r="AI78" s="124"/>
      <c r="AJ78" s="106"/>
      <c r="AK78" s="106" t="s">
        <v>109</v>
      </c>
      <c r="AL78" s="124"/>
      <c r="AM78" s="81"/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7" t="s">
        <v>22</v>
      </c>
      <c r="B79" s="97" t="s">
        <v>23</v>
      </c>
      <c r="C79" s="97" t="s">
        <v>24</v>
      </c>
      <c r="D79" s="97" t="s">
        <v>25</v>
      </c>
      <c r="E79" s="98" t="s">
        <v>26</v>
      </c>
      <c r="F79" s="94" t="s">
        <v>27</v>
      </c>
      <c r="G79" s="94" t="s">
        <v>28</v>
      </c>
      <c r="H79" s="94" t="s">
        <v>29</v>
      </c>
      <c r="I79" s="94" t="s">
        <v>27</v>
      </c>
      <c r="J79" s="94" t="s">
        <v>28</v>
      </c>
      <c r="K79" s="94" t="s">
        <v>29</v>
      </c>
      <c r="L79" s="94" t="s">
        <v>27</v>
      </c>
      <c r="M79" s="94" t="s">
        <v>28</v>
      </c>
      <c r="N79" s="94" t="s">
        <v>29</v>
      </c>
      <c r="O79" s="94" t="s">
        <v>27</v>
      </c>
      <c r="P79" s="94" t="s">
        <v>28</v>
      </c>
      <c r="Q79" s="94" t="s">
        <v>29</v>
      </c>
      <c r="R79" s="94" t="s">
        <v>27</v>
      </c>
      <c r="S79" s="94" t="s">
        <v>28</v>
      </c>
      <c r="T79" s="94" t="s">
        <v>29</v>
      </c>
      <c r="U79" s="94" t="s">
        <v>27</v>
      </c>
      <c r="V79" s="94" t="s">
        <v>28</v>
      </c>
      <c r="W79" s="94" t="s">
        <v>29</v>
      </c>
      <c r="X79" s="94" t="s">
        <v>27</v>
      </c>
      <c r="Y79" s="94" t="s">
        <v>28</v>
      </c>
      <c r="Z79" s="94" t="s">
        <v>29</v>
      </c>
      <c r="AA79" s="94" t="s">
        <v>27</v>
      </c>
      <c r="AB79" s="94" t="s">
        <v>28</v>
      </c>
      <c r="AC79" s="94" t="s">
        <v>29</v>
      </c>
      <c r="AD79" s="94" t="s">
        <v>27</v>
      </c>
      <c r="AE79" s="94" t="s">
        <v>28</v>
      </c>
      <c r="AF79" s="94" t="s">
        <v>29</v>
      </c>
      <c r="AG79" s="94" t="s">
        <v>27</v>
      </c>
      <c r="AH79" s="94" t="s">
        <v>28</v>
      </c>
      <c r="AI79" s="94" t="s">
        <v>29</v>
      </c>
      <c r="AJ79" s="94" t="s">
        <v>27</v>
      </c>
      <c r="AK79" s="94" t="s">
        <v>28</v>
      </c>
      <c r="AL79" s="94" t="s">
        <v>29</v>
      </c>
      <c r="AM79" s="91" t="s">
        <v>13</v>
      </c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4">
        <v>14</v>
      </c>
      <c r="B80" s="94" t="s">
        <v>110</v>
      </c>
      <c r="C80" s="95" t="s">
        <v>111</v>
      </c>
      <c r="D80" s="94" t="s">
        <v>112</v>
      </c>
      <c r="E80" s="94" t="s">
        <v>18</v>
      </c>
      <c r="F80" s="100">
        <v>45584.012499999997</v>
      </c>
      <c r="G80" s="100">
        <v>45584.066666666702</v>
      </c>
      <c r="H80" s="100">
        <v>45584.379166666702</v>
      </c>
      <c r="I80" s="100">
        <v>45584.833333333299</v>
      </c>
      <c r="J80" s="100">
        <v>45584.916666666701</v>
      </c>
      <c r="K80" s="100">
        <v>45585.104166666701</v>
      </c>
      <c r="L80" s="100">
        <v>45585.7</v>
      </c>
      <c r="M80" s="100">
        <v>45585.733333333301</v>
      </c>
      <c r="N80" s="100">
        <v>45586.441666666702</v>
      </c>
      <c r="O80" s="117">
        <v>45590.083333333299</v>
      </c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00"/>
      <c r="AE80" s="100"/>
      <c r="AF80" s="100"/>
      <c r="AG80" s="100"/>
      <c r="AH80" s="100"/>
      <c r="AI80" s="100"/>
      <c r="AJ80" s="100"/>
      <c r="AK80" s="100"/>
      <c r="AL80" s="100"/>
      <c r="AM80" s="137" t="s">
        <v>113</v>
      </c>
      <c r="IZ80"/>
      <c r="JA80"/>
      <c r="JB80"/>
      <c r="JC80"/>
      <c r="JD80"/>
      <c r="JE80"/>
      <c r="JF80"/>
      <c r="JG80"/>
      <c r="JH80"/>
      <c r="JI80"/>
    </row>
    <row r="81" spans="1:269" ht="13.5">
      <c r="A81" s="94"/>
      <c r="B81" s="94" t="s">
        <v>114</v>
      </c>
      <c r="C81" s="95" t="s">
        <v>115</v>
      </c>
      <c r="D81" s="94" t="s">
        <v>116</v>
      </c>
      <c r="E81" s="94" t="s">
        <v>19</v>
      </c>
      <c r="F81" s="114">
        <v>45579.291666666701</v>
      </c>
      <c r="G81" s="114">
        <v>45579.409722222197</v>
      </c>
      <c r="H81" s="114">
        <v>45579.529166666704</v>
      </c>
      <c r="I81" s="100">
        <v>45579.9375</v>
      </c>
      <c r="J81" s="100">
        <v>45580.079166666699</v>
      </c>
      <c r="K81" s="100">
        <v>45580.283333333296</v>
      </c>
      <c r="L81" s="114">
        <v>45578.25</v>
      </c>
      <c r="M81" s="114">
        <v>45578.441666666702</v>
      </c>
      <c r="N81" s="114">
        <v>45578.679166666698</v>
      </c>
      <c r="O81" s="114">
        <v>45584.570833333302</v>
      </c>
      <c r="P81" s="114">
        <v>45584.579166666699</v>
      </c>
      <c r="Q81" s="114">
        <v>45584.814583333296</v>
      </c>
      <c r="R81" s="114">
        <v>45584.291666666701</v>
      </c>
      <c r="S81" s="114">
        <v>45584.324999999997</v>
      </c>
      <c r="T81" s="114">
        <v>45584.4555555556</v>
      </c>
      <c r="U81" s="114"/>
      <c r="V81" s="114"/>
      <c r="W81" s="114"/>
      <c r="X81" s="114">
        <v>45587.166666666701</v>
      </c>
      <c r="Y81" s="115">
        <v>45587.6875</v>
      </c>
      <c r="Z81" s="115">
        <v>45587.979166666701</v>
      </c>
      <c r="AA81" s="114">
        <v>45585.637499999997</v>
      </c>
      <c r="AB81" s="114">
        <v>45585.654166666704</v>
      </c>
      <c r="AC81" s="114">
        <v>45585.813888888901</v>
      </c>
      <c r="AD81" s="114"/>
      <c r="AE81" s="114"/>
      <c r="AF81" s="114"/>
      <c r="AG81" s="114"/>
      <c r="AH81" s="114"/>
      <c r="AI81" s="114"/>
      <c r="AJ81" s="100"/>
      <c r="AK81" s="100"/>
      <c r="AL81" s="100"/>
      <c r="AM81" s="137" t="s">
        <v>117</v>
      </c>
    </row>
    <row r="82" spans="1:269" ht="12.95" customHeight="1">
      <c r="A82" s="150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 t="s">
        <v>118</v>
      </c>
      <c r="AJ82" s="81"/>
      <c r="AK82" s="81"/>
      <c r="AL82" s="81"/>
      <c r="AM82" s="81"/>
      <c r="AN82" s="81"/>
      <c r="AO82" s="81"/>
      <c r="AP82" s="81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</row>
    <row r="83" spans="1:269" ht="24.75" customHeight="1">
      <c r="F83" s="119"/>
      <c r="G83" s="128"/>
      <c r="H83" s="128"/>
      <c r="I83" s="119"/>
      <c r="J83" s="119"/>
      <c r="K83" s="119"/>
      <c r="L83" s="119"/>
      <c r="M83" s="119"/>
      <c r="N83" s="119"/>
    </row>
    <row r="85" spans="1:269" ht="24.75" customHeight="1">
      <c r="F85" s="128"/>
      <c r="G85" s="128"/>
      <c r="H85" s="128"/>
      <c r="I85" s="128"/>
      <c r="J85" s="128"/>
      <c r="K85" s="128"/>
      <c r="L85" s="128"/>
      <c r="M85" s="128"/>
      <c r="N85" s="128"/>
    </row>
  </sheetData>
  <mergeCells count="6">
    <mergeCell ref="F55:H55"/>
    <mergeCell ref="F2:P2"/>
    <mergeCell ref="F3:P3"/>
    <mergeCell ref="F4:K4"/>
    <mergeCell ref="I14:K14"/>
    <mergeCell ref="L14:N14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</sheetViews>
  <sheetFormatPr defaultColWidth="9" defaultRowHeight="13.5"/>
  <sheetData/>
  <phoneticPr fontId="32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E8" sqref="E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2" t="s">
        <v>181</v>
      </c>
      <c r="C2" s="182"/>
      <c r="D2" s="182"/>
      <c r="E2" s="182"/>
      <c r="F2" s="182"/>
      <c r="G2" s="182"/>
      <c r="H2" s="182"/>
    </row>
    <row r="3" spans="2:13" ht="13.5" customHeight="1">
      <c r="B3" s="183" t="str">
        <f ca="1">WEEKNUM(NOW())&amp;"周"</f>
        <v>43周</v>
      </c>
      <c r="C3" s="184"/>
      <c r="D3" s="58" t="s">
        <v>119</v>
      </c>
      <c r="E3" s="59" t="s">
        <v>120</v>
      </c>
      <c r="F3" s="185" t="s">
        <v>121</v>
      </c>
      <c r="G3" s="185"/>
      <c r="H3" s="59" t="s">
        <v>13</v>
      </c>
    </row>
    <row r="4" spans="2:13" ht="12" customHeight="1">
      <c r="B4" s="185" t="s">
        <v>182</v>
      </c>
      <c r="C4" s="59" t="s">
        <v>122</v>
      </c>
      <c r="D4" s="57" t="str">
        <f>MOV!D7</f>
        <v>RUN SHENG</v>
      </c>
      <c r="E4" s="58" t="str">
        <f ca="1">IF(MOV!I7-2-J4&gt;0.1,"拖班","正班")</f>
        <v>拖班</v>
      </c>
      <c r="F4" s="60">
        <f ca="1">IF(E4="正班","",MOV!I7-2-J4)</f>
        <v>1.8588013889238937</v>
      </c>
      <c r="G4" s="59" t="str">
        <f t="shared" ref="G4:G16" ca="1" si="0">IF(F4="","","天")</f>
        <v>天</v>
      </c>
      <c r="H4" s="61" t="s">
        <v>183</v>
      </c>
      <c r="J4" s="58">
        <f ca="1">NOW()-WEEKDAY(NOW())</f>
        <v>45584.432865277777</v>
      </c>
      <c r="K4" s="75"/>
      <c r="L4" s="54" t="s">
        <v>124</v>
      </c>
    </row>
    <row r="5" spans="2:13" ht="12" customHeight="1">
      <c r="B5" s="185"/>
      <c r="C5" s="59" t="s">
        <v>123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183</v>
      </c>
      <c r="L5" s="54" t="s">
        <v>126</v>
      </c>
    </row>
    <row r="6" spans="2:13" ht="12" customHeight="1">
      <c r="B6" s="185"/>
      <c r="C6" s="59" t="s">
        <v>125</v>
      </c>
      <c r="D6" s="57" t="s">
        <v>133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184</v>
      </c>
      <c r="J6" s="54" t="s">
        <v>185</v>
      </c>
      <c r="L6" s="54" t="s">
        <v>128</v>
      </c>
      <c r="M6" s="57" t="s">
        <v>186</v>
      </c>
    </row>
    <row r="7" spans="2:13" ht="12" customHeight="1">
      <c r="B7" s="185"/>
      <c r="C7" s="59" t="s">
        <v>127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187</v>
      </c>
      <c r="L7" s="54" t="s">
        <v>132</v>
      </c>
      <c r="M7" s="57" t="s">
        <v>188</v>
      </c>
    </row>
    <row r="8" spans="2:13" ht="12" customHeight="1">
      <c r="B8" s="185"/>
      <c r="C8" s="59" t="s">
        <v>130</v>
      </c>
      <c r="D8" s="57" t="str">
        <f>MOV!D28</f>
        <v>INSIGHT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184</v>
      </c>
      <c r="J8" s="53" t="s">
        <v>131</v>
      </c>
      <c r="L8" s="54" t="s">
        <v>134</v>
      </c>
      <c r="M8" s="57" t="s">
        <v>135</v>
      </c>
    </row>
    <row r="9" spans="2:13" ht="12" customHeight="1">
      <c r="B9" s="185"/>
      <c r="C9" s="59" t="s">
        <v>130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139</v>
      </c>
      <c r="L9" s="54" t="s">
        <v>140</v>
      </c>
      <c r="M9" s="57" t="s">
        <v>189</v>
      </c>
    </row>
    <row r="10" spans="2:13" ht="12" customHeight="1">
      <c r="B10" s="185" t="s">
        <v>137</v>
      </c>
      <c r="C10" s="59" t="s">
        <v>138</v>
      </c>
      <c r="D10" s="57" t="s">
        <v>188</v>
      </c>
      <c r="E10" s="58" t="str">
        <f ca="1">IF(D10="MILD TUNE",IF(MOV!#REF!-3-J4&gt;0,"拖班","正班"),IF(MOV!M33-4-J4&gt;0,"拖班","正班"))</f>
        <v>正班</v>
      </c>
      <c r="F10" s="60" t="str">
        <f ca="1">IF(E10="正班","",IF(D10="MILD TUNE",MOV!#REF!-3-J4,MOV!M33-4-'晨报 (2)'!J4))</f>
        <v/>
      </c>
      <c r="G10" s="59" t="str">
        <f t="shared" ca="1" si="0"/>
        <v/>
      </c>
      <c r="H10" s="59" t="s">
        <v>184</v>
      </c>
      <c r="J10" s="53" t="s">
        <v>142</v>
      </c>
      <c r="L10" s="54" t="s">
        <v>174</v>
      </c>
      <c r="M10" s="57" t="s">
        <v>190</v>
      </c>
    </row>
    <row r="11" spans="2:13" ht="12" customHeight="1">
      <c r="B11" s="185"/>
      <c r="C11" s="59" t="s">
        <v>141</v>
      </c>
      <c r="D11" s="57" t="s">
        <v>186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139</v>
      </c>
      <c r="J11" s="54" t="s">
        <v>145</v>
      </c>
      <c r="L11" s="54" t="s">
        <v>143</v>
      </c>
      <c r="M11" s="57" t="s">
        <v>191</v>
      </c>
    </row>
    <row r="12" spans="2:13" ht="12" customHeight="1">
      <c r="B12" s="185"/>
      <c r="C12" s="59" t="s">
        <v>144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192</v>
      </c>
      <c r="L12" s="54" t="s">
        <v>147</v>
      </c>
    </row>
    <row r="13" spans="2:13" ht="12" customHeight="1">
      <c r="B13" s="185"/>
      <c r="C13" s="59" t="s">
        <v>146</v>
      </c>
      <c r="D13" s="57" t="s">
        <v>135</v>
      </c>
      <c r="E13" s="58" t="str">
        <f ca="1">IF(D13="JRS CARINA",IF(MOV!I62-3-J4&gt;0.4,"拖班","正班"),IF(MOV!M63-3-J4&gt;0.2,"拖班","正班"))</f>
        <v>正班</v>
      </c>
      <c r="F13" s="60" t="str">
        <f ca="1">IF(E13="正班","",IF(D13="JRS CARINA",MOV!I62-2.8-J4,MOV!M63-3.7-'晨报 (2)'!J4))</f>
        <v/>
      </c>
      <c r="G13" s="59" t="str">
        <f t="shared" ca="1" si="0"/>
        <v/>
      </c>
      <c r="H13" s="59" t="s">
        <v>183</v>
      </c>
      <c r="J13" s="53" t="s">
        <v>193</v>
      </c>
    </row>
    <row r="14" spans="2:13" ht="12" customHeight="1">
      <c r="B14" s="185" t="s">
        <v>148</v>
      </c>
      <c r="C14" s="59" t="s">
        <v>149</v>
      </c>
      <c r="D14" s="57" t="s">
        <v>194</v>
      </c>
      <c r="E14" s="58" t="str">
        <f ca="1">IF(D14="HE SHENG",IF(MOV!J68-5-J4&gt;0,"拖班","正班"),IF(#REF!-1-J4&gt;0,"拖班","正班"))</f>
        <v>正班</v>
      </c>
      <c r="F14" s="60" t="str">
        <f ca="1">IF(E14="正班","",MOV!J68-5-J4)</f>
        <v/>
      </c>
      <c r="G14" s="59" t="str">
        <f t="shared" ca="1" si="0"/>
        <v/>
      </c>
      <c r="H14" s="59" t="s">
        <v>183</v>
      </c>
    </row>
    <row r="15" spans="2:13" ht="12" customHeight="1">
      <c r="B15" s="185"/>
      <c r="C15" s="59" t="s">
        <v>150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183</v>
      </c>
      <c r="L15" s="76" t="s">
        <v>152</v>
      </c>
    </row>
    <row r="16" spans="2:13" ht="12" customHeight="1">
      <c r="B16" s="59" t="s">
        <v>195</v>
      </c>
      <c r="C16" s="59" t="s">
        <v>151</v>
      </c>
      <c r="D16" s="57" t="s">
        <v>179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160</v>
      </c>
    </row>
    <row r="17" spans="2:11" ht="12" customHeight="1">
      <c r="B17" s="182" t="s">
        <v>196</v>
      </c>
      <c r="C17" s="182"/>
      <c r="D17" s="182"/>
      <c r="E17" s="182"/>
      <c r="F17" s="182"/>
      <c r="G17" s="182"/>
      <c r="H17" s="182"/>
      <c r="I17" s="54" t="s">
        <v>197</v>
      </c>
    </row>
    <row r="18" spans="2:11" ht="12" customHeight="1">
      <c r="B18" s="59" t="s">
        <v>153</v>
      </c>
      <c r="C18" s="59" t="s">
        <v>154</v>
      </c>
      <c r="D18" s="59" t="s">
        <v>155</v>
      </c>
      <c r="E18" s="59" t="s">
        <v>156</v>
      </c>
      <c r="F18" s="59" t="s">
        <v>157</v>
      </c>
      <c r="G18" s="59" t="s">
        <v>158</v>
      </c>
      <c r="H18" s="59" t="s">
        <v>159</v>
      </c>
      <c r="I18" s="61" t="s">
        <v>198</v>
      </c>
    </row>
    <row r="19" spans="2:11" ht="12" hidden="1" customHeight="1">
      <c r="B19" s="58">
        <v>43784</v>
      </c>
      <c r="C19" s="59" t="s">
        <v>124</v>
      </c>
      <c r="D19" s="59" t="s">
        <v>167</v>
      </c>
      <c r="E19" s="59" t="s">
        <v>161</v>
      </c>
      <c r="F19" s="59"/>
      <c r="G19" s="62">
        <v>100</v>
      </c>
      <c r="H19" s="63">
        <v>389</v>
      </c>
      <c r="I19" s="61" t="s">
        <v>160</v>
      </c>
      <c r="J19" s="54" t="s">
        <v>161</v>
      </c>
      <c r="K19" s="54" t="s">
        <v>136</v>
      </c>
    </row>
    <row r="20" spans="2:11" ht="12" hidden="1" customHeight="1">
      <c r="B20" s="58">
        <v>43787</v>
      </c>
      <c r="C20" s="59" t="s">
        <v>134</v>
      </c>
      <c r="D20" s="59" t="s">
        <v>173</v>
      </c>
      <c r="E20" s="59" t="s">
        <v>163</v>
      </c>
      <c r="F20" s="59"/>
      <c r="G20" s="62">
        <v>161</v>
      </c>
      <c r="H20" s="63">
        <v>647</v>
      </c>
      <c r="I20" s="61" t="s">
        <v>160</v>
      </c>
      <c r="J20" s="54" t="s">
        <v>162</v>
      </c>
      <c r="K20" s="54" t="s">
        <v>129</v>
      </c>
    </row>
    <row r="21" spans="2:11" ht="12" hidden="1" customHeight="1">
      <c r="B21" s="58">
        <v>43787</v>
      </c>
      <c r="C21" s="59" t="s">
        <v>134</v>
      </c>
      <c r="D21" s="59" t="s">
        <v>173</v>
      </c>
      <c r="E21" s="59"/>
      <c r="F21" s="59" t="s">
        <v>129</v>
      </c>
      <c r="G21" s="62">
        <v>71</v>
      </c>
      <c r="H21" s="63">
        <v>715</v>
      </c>
      <c r="I21" s="61" t="s">
        <v>160</v>
      </c>
      <c r="J21" s="54" t="s">
        <v>163</v>
      </c>
      <c r="K21" s="54" t="s">
        <v>164</v>
      </c>
    </row>
    <row r="22" spans="2:11" ht="12" hidden="1" customHeight="1">
      <c r="B22" s="58">
        <v>43792</v>
      </c>
      <c r="C22" s="59" t="s">
        <v>128</v>
      </c>
      <c r="D22" s="59" t="s">
        <v>165</v>
      </c>
      <c r="E22" s="59" t="s">
        <v>163</v>
      </c>
      <c r="F22" s="59"/>
      <c r="G22" s="62">
        <v>300</v>
      </c>
      <c r="H22" s="63">
        <v>612</v>
      </c>
      <c r="I22" s="61" t="s">
        <v>160</v>
      </c>
    </row>
    <row r="23" spans="2:11" ht="12" hidden="1" customHeight="1">
      <c r="B23" s="58">
        <v>43792</v>
      </c>
      <c r="C23" s="59" t="s">
        <v>128</v>
      </c>
      <c r="D23" s="59" t="s">
        <v>165</v>
      </c>
      <c r="E23" s="59"/>
      <c r="F23" s="59" t="s">
        <v>164</v>
      </c>
      <c r="G23" s="62">
        <v>65</v>
      </c>
      <c r="H23" s="63">
        <v>697</v>
      </c>
      <c r="I23" s="61" t="s">
        <v>160</v>
      </c>
    </row>
    <row r="24" spans="2:11" ht="12" hidden="1" customHeight="1">
      <c r="B24" s="58">
        <v>43792</v>
      </c>
      <c r="C24" s="59" t="s">
        <v>124</v>
      </c>
      <c r="D24" s="58" t="s">
        <v>166</v>
      </c>
      <c r="E24" s="59"/>
      <c r="F24" s="59" t="s">
        <v>164</v>
      </c>
      <c r="G24" s="62">
        <v>30</v>
      </c>
      <c r="H24" s="63">
        <v>730</v>
      </c>
      <c r="I24" s="61" t="s">
        <v>160</v>
      </c>
    </row>
    <row r="25" spans="2:11" ht="12" hidden="1" customHeight="1">
      <c r="B25" s="58">
        <v>43792</v>
      </c>
      <c r="C25" s="59" t="s">
        <v>124</v>
      </c>
      <c r="D25" s="58" t="s">
        <v>167</v>
      </c>
      <c r="E25" s="59"/>
      <c r="F25" s="59" t="s">
        <v>164</v>
      </c>
      <c r="G25" s="62">
        <v>25</v>
      </c>
      <c r="H25" s="63">
        <v>730</v>
      </c>
      <c r="I25" s="61" t="s">
        <v>160</v>
      </c>
    </row>
    <row r="26" spans="2:11" ht="12" hidden="1" customHeight="1">
      <c r="B26" s="58">
        <v>43793</v>
      </c>
      <c r="C26" s="59" t="s">
        <v>126</v>
      </c>
      <c r="D26" s="59" t="s">
        <v>168</v>
      </c>
      <c r="E26" s="59" t="s">
        <v>163</v>
      </c>
      <c r="F26" s="59"/>
      <c r="G26" s="62">
        <v>700</v>
      </c>
      <c r="H26" s="63">
        <v>580</v>
      </c>
      <c r="I26" s="61" t="s">
        <v>160</v>
      </c>
    </row>
    <row r="27" spans="2:11" ht="12" hidden="1" customHeight="1">
      <c r="B27" s="58">
        <v>43793</v>
      </c>
      <c r="C27" s="59" t="s">
        <v>126</v>
      </c>
      <c r="D27" s="59" t="s">
        <v>169</v>
      </c>
      <c r="E27" s="59"/>
      <c r="F27" s="59" t="s">
        <v>164</v>
      </c>
      <c r="G27" s="62">
        <v>45</v>
      </c>
      <c r="H27" s="63">
        <v>718</v>
      </c>
      <c r="I27" s="61" t="s">
        <v>160</v>
      </c>
    </row>
    <row r="28" spans="2:11" ht="12" hidden="1" customHeight="1">
      <c r="B28" s="58">
        <v>43795</v>
      </c>
      <c r="C28" s="59" t="s">
        <v>147</v>
      </c>
      <c r="D28" s="58" t="s">
        <v>166</v>
      </c>
      <c r="E28" s="59" t="s">
        <v>162</v>
      </c>
      <c r="F28" s="59"/>
      <c r="G28" s="62">
        <v>200</v>
      </c>
      <c r="H28" s="63">
        <v>523</v>
      </c>
      <c r="I28" s="61" t="s">
        <v>160</v>
      </c>
    </row>
    <row r="29" spans="2:11" ht="12" hidden="1" customHeight="1">
      <c r="B29" s="58">
        <v>43800</v>
      </c>
      <c r="C29" s="59" t="s">
        <v>126</v>
      </c>
      <c r="D29" s="58" t="s">
        <v>170</v>
      </c>
      <c r="E29" s="59" t="s">
        <v>161</v>
      </c>
      <c r="F29" s="59"/>
      <c r="G29" s="62">
        <v>200</v>
      </c>
      <c r="H29" s="63">
        <v>375</v>
      </c>
      <c r="I29" s="61" t="s">
        <v>160</v>
      </c>
    </row>
    <row r="30" spans="2:11" ht="12" hidden="1" customHeight="1">
      <c r="B30" s="58">
        <v>43808</v>
      </c>
      <c r="C30" s="59" t="s">
        <v>132</v>
      </c>
      <c r="D30" s="58" t="s">
        <v>169</v>
      </c>
      <c r="E30" s="59" t="s">
        <v>163</v>
      </c>
      <c r="F30" s="59"/>
      <c r="G30" s="62">
        <v>141</v>
      </c>
      <c r="H30" s="63">
        <v>633</v>
      </c>
      <c r="I30" s="61" t="s">
        <v>160</v>
      </c>
    </row>
    <row r="31" spans="2:11" ht="12" hidden="1" customHeight="1">
      <c r="B31" s="58">
        <v>43808</v>
      </c>
      <c r="C31" s="59" t="s">
        <v>132</v>
      </c>
      <c r="D31" s="58" t="s">
        <v>169</v>
      </c>
      <c r="E31" s="59"/>
      <c r="F31" s="59" t="s">
        <v>129</v>
      </c>
      <c r="G31" s="62">
        <v>36</v>
      </c>
      <c r="H31" s="63">
        <v>722</v>
      </c>
      <c r="I31" s="61" t="s">
        <v>160</v>
      </c>
    </row>
    <row r="32" spans="2:11" ht="12" hidden="1" customHeight="1">
      <c r="B32" s="58">
        <v>43809</v>
      </c>
      <c r="C32" s="59" t="s">
        <v>147</v>
      </c>
      <c r="D32" s="58" t="s">
        <v>171</v>
      </c>
      <c r="E32" s="59" t="s">
        <v>162</v>
      </c>
      <c r="F32" s="59"/>
      <c r="G32" s="62">
        <v>101</v>
      </c>
      <c r="H32" s="63">
        <v>497</v>
      </c>
      <c r="I32" s="61" t="s">
        <v>160</v>
      </c>
    </row>
    <row r="33" spans="2:9" ht="12" hidden="1" customHeight="1">
      <c r="B33" s="58">
        <v>43814</v>
      </c>
      <c r="C33" s="59" t="s">
        <v>126</v>
      </c>
      <c r="D33" s="58" t="s">
        <v>170</v>
      </c>
      <c r="E33" s="59" t="s">
        <v>163</v>
      </c>
      <c r="F33" s="59"/>
      <c r="G33" s="62">
        <v>600</v>
      </c>
      <c r="H33" s="63">
        <v>585</v>
      </c>
      <c r="I33" s="61" t="s">
        <v>160</v>
      </c>
    </row>
    <row r="34" spans="2:9" ht="12" hidden="1" customHeight="1">
      <c r="B34" s="58">
        <v>43820</v>
      </c>
      <c r="C34" s="59" t="s">
        <v>128</v>
      </c>
      <c r="D34" s="58" t="s">
        <v>165</v>
      </c>
      <c r="E34" s="59"/>
      <c r="F34" s="59" t="s">
        <v>164</v>
      </c>
      <c r="G34" s="62">
        <v>55</v>
      </c>
      <c r="H34" s="63">
        <v>748</v>
      </c>
      <c r="I34" s="61" t="s">
        <v>160</v>
      </c>
    </row>
    <row r="35" spans="2:9" ht="10.5" hidden="1" customHeight="1">
      <c r="B35" s="58">
        <v>43822</v>
      </c>
      <c r="C35" s="59" t="s">
        <v>134</v>
      </c>
      <c r="D35" s="58" t="s">
        <v>172</v>
      </c>
      <c r="E35" s="59"/>
      <c r="F35" s="59" t="s">
        <v>129</v>
      </c>
      <c r="G35" s="62">
        <v>61</v>
      </c>
      <c r="H35" s="63">
        <v>719</v>
      </c>
      <c r="I35" s="61" t="s">
        <v>160</v>
      </c>
    </row>
    <row r="36" spans="2:9" ht="12" hidden="1" customHeight="1">
      <c r="B36" s="58">
        <v>43823</v>
      </c>
      <c r="C36" s="59" t="s">
        <v>147</v>
      </c>
      <c r="D36" s="58" t="s">
        <v>173</v>
      </c>
      <c r="E36" s="59"/>
      <c r="F36" s="59" t="s">
        <v>129</v>
      </c>
      <c r="G36" s="62">
        <v>51</v>
      </c>
      <c r="H36" s="63">
        <v>730</v>
      </c>
      <c r="I36" s="61" t="s">
        <v>160</v>
      </c>
    </row>
    <row r="37" spans="2:9" ht="12" hidden="1" customHeight="1">
      <c r="B37" s="58">
        <v>43826</v>
      </c>
      <c r="C37" s="59" t="s">
        <v>128</v>
      </c>
      <c r="D37" s="58" t="s">
        <v>172</v>
      </c>
      <c r="E37" s="59" t="s">
        <v>163</v>
      </c>
      <c r="F37" s="59"/>
      <c r="G37" s="62">
        <v>200</v>
      </c>
      <c r="H37" s="63">
        <v>680</v>
      </c>
      <c r="I37" s="61" t="s">
        <v>160</v>
      </c>
    </row>
    <row r="38" spans="2:9" ht="12" hidden="1" customHeight="1">
      <c r="B38" s="58">
        <v>43827</v>
      </c>
      <c r="C38" s="59" t="s">
        <v>124</v>
      </c>
      <c r="D38" s="58" t="s">
        <v>171</v>
      </c>
      <c r="E38" s="59" t="s">
        <v>163</v>
      </c>
      <c r="F38" s="59"/>
      <c r="G38" s="62">
        <v>120</v>
      </c>
      <c r="H38" s="63">
        <v>649</v>
      </c>
      <c r="I38" s="61" t="s">
        <v>160</v>
      </c>
    </row>
    <row r="39" spans="2:9" ht="12" hidden="1" customHeight="1">
      <c r="B39" s="58">
        <v>43827</v>
      </c>
      <c r="C39" s="59" t="s">
        <v>124</v>
      </c>
      <c r="D39" s="58" t="s">
        <v>171</v>
      </c>
      <c r="E39" s="59"/>
      <c r="F39" s="59" t="s">
        <v>164</v>
      </c>
      <c r="G39" s="62">
        <v>50</v>
      </c>
      <c r="H39" s="63">
        <v>755</v>
      </c>
      <c r="I39" s="61" t="s">
        <v>160</v>
      </c>
    </row>
    <row r="40" spans="2:9" ht="12" customHeight="1">
      <c r="B40" s="58">
        <v>43855</v>
      </c>
      <c r="C40" s="59" t="s">
        <v>124</v>
      </c>
      <c r="D40" s="58" t="s">
        <v>173</v>
      </c>
      <c r="E40" s="59"/>
      <c r="F40" s="59" t="s">
        <v>129</v>
      </c>
      <c r="G40" s="62">
        <v>40</v>
      </c>
      <c r="H40" s="63">
        <v>749</v>
      </c>
      <c r="I40" s="61" t="s">
        <v>160</v>
      </c>
    </row>
    <row r="41" spans="2:9" ht="12" customHeight="1">
      <c r="B41" s="58">
        <v>43855</v>
      </c>
      <c r="C41" s="59" t="s">
        <v>124</v>
      </c>
      <c r="D41" s="58" t="s">
        <v>173</v>
      </c>
      <c r="E41" s="59" t="s">
        <v>163</v>
      </c>
      <c r="F41" s="59"/>
      <c r="G41" s="62">
        <v>250</v>
      </c>
      <c r="H41" s="63">
        <v>728</v>
      </c>
      <c r="I41" s="61" t="s">
        <v>160</v>
      </c>
    </row>
    <row r="42" spans="2:9" ht="12" hidden="1" customHeight="1">
      <c r="B42" s="58">
        <v>43850</v>
      </c>
      <c r="C42" s="59" t="s">
        <v>134</v>
      </c>
      <c r="D42" s="58" t="s">
        <v>172</v>
      </c>
      <c r="E42" s="59" t="s">
        <v>163</v>
      </c>
      <c r="F42" s="59"/>
      <c r="G42" s="62">
        <v>221</v>
      </c>
      <c r="H42" s="63">
        <v>713</v>
      </c>
      <c r="I42" s="61" t="s">
        <v>160</v>
      </c>
    </row>
    <row r="43" spans="2:9" ht="12" hidden="1" customHeight="1">
      <c r="B43" s="58">
        <v>43850</v>
      </c>
      <c r="C43" s="59" t="s">
        <v>134</v>
      </c>
      <c r="D43" s="58" t="s">
        <v>172</v>
      </c>
      <c r="E43" s="59"/>
      <c r="F43" s="59" t="s">
        <v>129</v>
      </c>
      <c r="G43" s="62">
        <v>71</v>
      </c>
      <c r="H43" s="63">
        <v>796</v>
      </c>
      <c r="I43" s="61" t="s">
        <v>160</v>
      </c>
    </row>
    <row r="44" spans="2:9" ht="12" hidden="1" customHeight="1">
      <c r="B44" s="58">
        <v>43846</v>
      </c>
      <c r="C44" s="59" t="s">
        <v>143</v>
      </c>
      <c r="D44" s="58" t="s">
        <v>133</v>
      </c>
      <c r="E44" s="59" t="s">
        <v>163</v>
      </c>
      <c r="F44" s="59"/>
      <c r="G44" s="62">
        <v>700</v>
      </c>
      <c r="H44" s="63">
        <v>685</v>
      </c>
      <c r="I44" s="61" t="s">
        <v>160</v>
      </c>
    </row>
    <row r="45" spans="2:9" ht="12" hidden="1" customHeight="1">
      <c r="B45" s="58">
        <v>43848</v>
      </c>
      <c r="C45" s="59" t="s">
        <v>140</v>
      </c>
      <c r="D45" s="58" t="s">
        <v>170</v>
      </c>
      <c r="E45" s="59" t="s">
        <v>163</v>
      </c>
      <c r="F45" s="59"/>
      <c r="G45" s="62">
        <v>401</v>
      </c>
      <c r="H45" s="63">
        <v>713</v>
      </c>
      <c r="I45" s="61" t="s">
        <v>160</v>
      </c>
    </row>
    <row r="46" spans="2:9" ht="12" hidden="1" customHeight="1">
      <c r="B46" s="58">
        <v>43843</v>
      </c>
      <c r="C46" s="59" t="s">
        <v>126</v>
      </c>
      <c r="D46" s="58" t="s">
        <v>170</v>
      </c>
      <c r="E46" s="59"/>
      <c r="F46" s="59" t="s">
        <v>164</v>
      </c>
      <c r="G46" s="62">
        <v>100</v>
      </c>
      <c r="H46" s="63">
        <v>792</v>
      </c>
      <c r="I46" s="61" t="s">
        <v>160</v>
      </c>
    </row>
    <row r="47" spans="2:9" ht="12" customHeight="1">
      <c r="B47" s="58">
        <v>43863</v>
      </c>
      <c r="C47" s="59" t="s">
        <v>147</v>
      </c>
      <c r="D47" s="58" t="s">
        <v>170</v>
      </c>
      <c r="E47" s="59" t="s">
        <v>163</v>
      </c>
      <c r="F47" s="59"/>
      <c r="G47" s="62">
        <v>800</v>
      </c>
      <c r="H47" s="63">
        <v>724</v>
      </c>
      <c r="I47" s="61" t="s">
        <v>160</v>
      </c>
    </row>
    <row r="48" spans="2:9" ht="12" hidden="1" customHeight="1">
      <c r="B48" s="58">
        <v>43850</v>
      </c>
      <c r="C48" s="59" t="s">
        <v>132</v>
      </c>
      <c r="D48" s="58" t="s">
        <v>165</v>
      </c>
      <c r="E48" s="59" t="s">
        <v>163</v>
      </c>
      <c r="F48" s="59"/>
      <c r="G48" s="62">
        <v>141</v>
      </c>
      <c r="H48" s="63">
        <v>701</v>
      </c>
      <c r="I48" s="61" t="s">
        <v>160</v>
      </c>
    </row>
    <row r="49" spans="2:10" ht="12" hidden="1" customHeight="1">
      <c r="B49" s="58">
        <v>43850</v>
      </c>
      <c r="C49" s="59" t="s">
        <v>132</v>
      </c>
      <c r="D49" s="58" t="s">
        <v>165</v>
      </c>
      <c r="E49" s="59"/>
      <c r="F49" s="59" t="s">
        <v>129</v>
      </c>
      <c r="G49" s="62">
        <v>61</v>
      </c>
      <c r="H49" s="63">
        <v>759</v>
      </c>
      <c r="I49" s="61" t="s">
        <v>160</v>
      </c>
    </row>
    <row r="50" spans="2:10" ht="12" hidden="1" customHeight="1">
      <c r="B50" s="58">
        <v>43840</v>
      </c>
      <c r="C50" s="59" t="s">
        <v>140</v>
      </c>
      <c r="D50" s="58" t="s">
        <v>168</v>
      </c>
      <c r="E50" s="59" t="s">
        <v>163</v>
      </c>
      <c r="F50" s="59"/>
      <c r="G50" s="62">
        <v>400</v>
      </c>
      <c r="H50" s="63">
        <v>681</v>
      </c>
      <c r="I50" s="61" t="s">
        <v>160</v>
      </c>
    </row>
    <row r="51" spans="2:10" ht="12" hidden="1" customHeight="1">
      <c r="B51" s="58">
        <v>43841</v>
      </c>
      <c r="C51" s="59" t="s">
        <v>124</v>
      </c>
      <c r="D51" s="58" t="s">
        <v>171</v>
      </c>
      <c r="E51" s="59"/>
      <c r="F51" s="59" t="s">
        <v>164</v>
      </c>
      <c r="G51" s="62">
        <v>50</v>
      </c>
      <c r="H51" s="63">
        <v>782</v>
      </c>
      <c r="I51" s="61" t="s">
        <v>160</v>
      </c>
    </row>
    <row r="52" spans="2:10" ht="12" hidden="1" customHeight="1">
      <c r="B52" s="58">
        <v>43844</v>
      </c>
      <c r="C52" s="59" t="s">
        <v>132</v>
      </c>
      <c r="D52" s="58" t="s">
        <v>169</v>
      </c>
      <c r="E52" s="59" t="s">
        <v>163</v>
      </c>
      <c r="F52" s="59"/>
      <c r="G52" s="62">
        <v>141</v>
      </c>
      <c r="H52" s="63">
        <v>691</v>
      </c>
      <c r="I52" s="61" t="s">
        <v>160</v>
      </c>
    </row>
    <row r="53" spans="2:10" ht="12" hidden="1" customHeight="1">
      <c r="B53" s="58">
        <v>43844</v>
      </c>
      <c r="C53" s="59" t="s">
        <v>132</v>
      </c>
      <c r="D53" s="58" t="s">
        <v>169</v>
      </c>
      <c r="E53" s="59"/>
      <c r="F53" s="59" t="s">
        <v>129</v>
      </c>
      <c r="G53" s="62">
        <v>66</v>
      </c>
      <c r="H53" s="63">
        <v>762</v>
      </c>
      <c r="I53" s="61" t="s">
        <v>160</v>
      </c>
    </row>
    <row r="54" spans="2:10" ht="12" customHeight="1">
      <c r="B54" s="58">
        <v>43859</v>
      </c>
      <c r="C54" s="59" t="s">
        <v>132</v>
      </c>
      <c r="D54" s="58" t="s">
        <v>169</v>
      </c>
      <c r="E54" s="59" t="s">
        <v>163</v>
      </c>
      <c r="F54" s="59"/>
      <c r="G54" s="62">
        <v>141</v>
      </c>
      <c r="H54" s="63">
        <v>714</v>
      </c>
      <c r="I54" s="61" t="s">
        <v>160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199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175</v>
      </c>
      <c r="G58" s="70" t="s">
        <v>176</v>
      </c>
      <c r="H58" s="68"/>
    </row>
    <row r="59" spans="2:10">
      <c r="B59" s="186" t="s">
        <v>177</v>
      </c>
      <c r="C59" s="186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178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199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2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199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45587.432865277777</v>
      </c>
      <c r="D2" s="7"/>
      <c r="F2" s="187" t="s">
        <v>4</v>
      </c>
      <c r="G2" s="187"/>
      <c r="H2" s="187"/>
      <c r="I2" s="187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88" t="s">
        <v>200</v>
      </c>
      <c r="G3" s="188"/>
      <c r="H3" s="188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122</v>
      </c>
      <c r="C7" s="15" t="s">
        <v>201</v>
      </c>
      <c r="D7" s="14" t="s">
        <v>172</v>
      </c>
      <c r="E7" s="14" t="s">
        <v>202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199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20</v>
      </c>
      <c r="K10" s="9"/>
      <c r="L10" s="8"/>
      <c r="M10" s="9" t="s">
        <v>21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123</v>
      </c>
      <c r="C12" s="15" t="s">
        <v>203</v>
      </c>
      <c r="D12" s="14" t="s">
        <v>165</v>
      </c>
      <c r="E12" s="14" t="s">
        <v>202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204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199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34</v>
      </c>
      <c r="H15" s="9"/>
      <c r="I15" s="8"/>
      <c r="J15" s="9" t="s">
        <v>35</v>
      </c>
      <c r="K15" s="9"/>
      <c r="L15" s="42"/>
      <c r="M15" s="41" t="s">
        <v>7</v>
      </c>
      <c r="N15" s="44"/>
      <c r="O15" s="42"/>
      <c r="P15" s="41" t="s">
        <v>34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125</v>
      </c>
      <c r="C17" s="15" t="s">
        <v>205</v>
      </c>
      <c r="D17" s="14" t="s">
        <v>133</v>
      </c>
      <c r="E17" s="14" t="s">
        <v>202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34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34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151</v>
      </c>
      <c r="C22" s="15" t="s">
        <v>206</v>
      </c>
      <c r="D22" s="14" t="s">
        <v>179</v>
      </c>
      <c r="E22" s="14" t="s">
        <v>207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40</v>
      </c>
      <c r="H25" s="9"/>
      <c r="I25" s="34"/>
      <c r="J25" s="20" t="s">
        <v>41</v>
      </c>
      <c r="K25" s="35"/>
      <c r="L25" s="8"/>
      <c r="M25" s="9" t="s">
        <v>21</v>
      </c>
      <c r="N25" s="9"/>
      <c r="O25" s="8"/>
      <c r="P25" s="9" t="s">
        <v>20</v>
      </c>
      <c r="Q25" s="9"/>
      <c r="R25" s="189" t="s">
        <v>40</v>
      </c>
      <c r="S25" s="190"/>
      <c r="T25" s="191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127</v>
      </c>
      <c r="C27" s="15" t="s">
        <v>208</v>
      </c>
      <c r="D27" s="14" t="s">
        <v>169</v>
      </c>
      <c r="E27" s="14" t="s">
        <v>202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209</v>
      </c>
    </row>
    <row r="28" spans="1:33" ht="12.75" customHeight="1">
      <c r="A28" s="22"/>
      <c r="B28" s="22"/>
      <c r="C28" s="22"/>
      <c r="D28" s="22"/>
      <c r="E28" s="6"/>
      <c r="F28" s="192"/>
      <c r="G28" s="192"/>
      <c r="H28" s="192"/>
      <c r="I28" s="193"/>
      <c r="J28" s="193"/>
      <c r="K28" s="193"/>
      <c r="L28" s="22"/>
      <c r="M28" s="22"/>
      <c r="N28" s="22"/>
      <c r="O28" s="22"/>
      <c r="P28" s="45"/>
      <c r="Q28" s="22"/>
      <c r="R28" s="192"/>
      <c r="S28" s="192"/>
      <c r="T28" s="192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210</v>
      </c>
      <c r="H30" s="23"/>
      <c r="I30" s="8"/>
      <c r="J30" s="9" t="s">
        <v>211</v>
      </c>
      <c r="K30" s="9"/>
      <c r="L30" s="21"/>
      <c r="M30" s="9" t="s">
        <v>41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212</v>
      </c>
      <c r="W30" s="9"/>
      <c r="X30" s="8"/>
      <c r="Y30" s="9" t="s">
        <v>213</v>
      </c>
      <c r="Z30" s="9"/>
      <c r="AA30" s="8"/>
      <c r="AB30" s="9" t="s">
        <v>35</v>
      </c>
      <c r="AC30" s="9"/>
      <c r="AD30" s="194" t="s">
        <v>211</v>
      </c>
      <c r="AE30" s="192"/>
      <c r="AF30" s="195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130</v>
      </c>
      <c r="C32" s="24" t="s">
        <v>214</v>
      </c>
      <c r="D32" s="10" t="s">
        <v>168</v>
      </c>
      <c r="E32" s="14" t="s">
        <v>215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130</v>
      </c>
      <c r="C33" s="15" t="s">
        <v>216</v>
      </c>
      <c r="D33" s="14" t="s">
        <v>170</v>
      </c>
      <c r="E33" s="14" t="s">
        <v>207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3"/>
      <c r="M34" s="193"/>
      <c r="N34" s="193"/>
      <c r="O34" s="192"/>
      <c r="P34" s="192"/>
      <c r="Q34" s="192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34</v>
      </c>
      <c r="H36" s="9"/>
      <c r="I36" s="8"/>
      <c r="J36" s="9" t="s">
        <v>212</v>
      </c>
      <c r="K36" s="9"/>
      <c r="L36" s="8"/>
      <c r="M36" s="9" t="s">
        <v>213</v>
      </c>
      <c r="N36" s="9"/>
      <c r="O36" s="8"/>
      <c r="P36" s="9" t="s">
        <v>34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138</v>
      </c>
      <c r="C38" s="28" t="s">
        <v>217</v>
      </c>
      <c r="D38" s="29" t="s">
        <v>188</v>
      </c>
      <c r="E38" s="14" t="s">
        <v>207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138</v>
      </c>
      <c r="C39" s="28" t="s">
        <v>218</v>
      </c>
      <c r="D39" s="29" t="s">
        <v>186</v>
      </c>
      <c r="E39" s="14" t="s">
        <v>207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219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34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34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141</v>
      </c>
      <c r="C44" s="28" t="s">
        <v>218</v>
      </c>
      <c r="D44" s="29" t="s">
        <v>186</v>
      </c>
      <c r="E44" s="14" t="s">
        <v>202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141</v>
      </c>
      <c r="C45" s="28" t="s">
        <v>217</v>
      </c>
      <c r="D45" s="29" t="s">
        <v>188</v>
      </c>
      <c r="E45" s="14" t="s">
        <v>220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221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89" t="s">
        <v>34</v>
      </c>
      <c r="G48" s="190"/>
      <c r="H48" s="191"/>
      <c r="I48" s="21"/>
      <c r="J48" s="9" t="s">
        <v>20</v>
      </c>
      <c r="K48" s="9"/>
      <c r="L48" s="8"/>
      <c r="M48" s="9" t="s">
        <v>21</v>
      </c>
      <c r="N48" s="9"/>
      <c r="O48" s="8"/>
      <c r="P48" s="9" t="s">
        <v>34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144</v>
      </c>
      <c r="C50" s="28" t="s">
        <v>222</v>
      </c>
      <c r="D50" s="33" t="s">
        <v>180</v>
      </c>
      <c r="E50" s="14" t="s">
        <v>202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199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146</v>
      </c>
      <c r="C55" s="15" t="s">
        <v>223</v>
      </c>
      <c r="D55" s="29" t="s">
        <v>135</v>
      </c>
      <c r="E55" s="14" t="s">
        <v>202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146</v>
      </c>
      <c r="C56" s="28" t="s">
        <v>88</v>
      </c>
      <c r="D56" s="33" t="s">
        <v>89</v>
      </c>
      <c r="E56" s="14" t="s">
        <v>207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149</v>
      </c>
      <c r="C61" s="37" t="s">
        <v>224</v>
      </c>
      <c r="D61" s="38" t="s">
        <v>194</v>
      </c>
      <c r="E61" s="29" t="s">
        <v>225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149</v>
      </c>
      <c r="C62" s="15" t="s">
        <v>224</v>
      </c>
      <c r="D62" s="14" t="s">
        <v>194</v>
      </c>
      <c r="E62" s="29" t="s">
        <v>226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174</v>
      </c>
      <c r="K65" s="9"/>
      <c r="L65" s="8"/>
      <c r="M65" s="9" t="s">
        <v>140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150</v>
      </c>
      <c r="C67" s="37" t="s">
        <v>227</v>
      </c>
      <c r="D67" s="38" t="s">
        <v>228</v>
      </c>
      <c r="E67" s="29" t="s">
        <v>225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150</v>
      </c>
      <c r="C68" s="15" t="s">
        <v>227</v>
      </c>
      <c r="D68" s="14" t="s">
        <v>228</v>
      </c>
      <c r="E68" s="29" t="s">
        <v>226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229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2024-10-22T02:23:20Z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04424230E2534D46BD0E62326FFC16E7</vt:lpwstr>
  </property>
  <property fmtid="{D5CDD505-2E9C-101B-9397-08002B2CF9AE}" pid="3" name="KSOProductBuildVer">
    <vt:lpwstr>2052-12.1.0.18240</vt:lpwstr>
  </property>
  <property fmtid="{D5CDD505-2E9C-101B-9397-08002B2CF9AE}" pid="4" name="KSOReadingLayout">
    <vt:bool>true</vt:bool>
  </property>
</Properties>
</file>