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 activeTab="1"/>
  </bookViews>
  <sheets>
    <sheet name="GENEQ" sheetId="10" state="hidden" r:id="rId1"/>
    <sheet name="MOV" sheetId="12" r:id="rId2"/>
    <sheet name="Sheet1" sheetId="13" state="hidden" r:id="rId3"/>
    <sheet name="晨报 (2)" sheetId="14" state="hidden" r:id="rId4"/>
    <sheet name="MOV（旧" sheetId="1" state="hidden" r:id="rId5"/>
  </sheets>
  <externalReferences>
    <externalReference r:id="rId6"/>
    <externalReference r:id="rId7"/>
  </externalReferences>
  <definedNames>
    <definedName name="_xlnm._FilterDatabase" localSheetId="3" hidden="1">'晨报 (2)'!$B$18:$I$55</definedName>
    <definedName name="cm">[1]船名!$A:$A</definedName>
    <definedName name="gk">[1]港口!$A:$A</definedName>
    <definedName name="_xlnm.Print_Area" localSheetId="1">MOV!$A$2:$Z$3</definedName>
  </definedNames>
  <calcPr calcId="144525"/>
</workbook>
</file>

<file path=xl/sharedStrings.xml><?xml version="1.0" encoding="utf-8"?>
<sst xmlns="http://schemas.openxmlformats.org/spreadsheetml/2006/main" count="171">
  <si>
    <t>CODE</t>
  </si>
  <si>
    <t>船名</t>
  </si>
  <si>
    <t>VSL</t>
  </si>
  <si>
    <t>VOY</t>
  </si>
  <si>
    <t>1. The cell colored green means unfixed plan. The cell no colored means fixed plan.</t>
  </si>
  <si>
    <t>2. The font colored red means updated from last movement report / rotation changed.</t>
  </si>
  <si>
    <t>CNSHA</t>
  </si>
  <si>
    <t>JPOSA</t>
  </si>
  <si>
    <t>JPUKB</t>
  </si>
  <si>
    <t>No.</t>
  </si>
  <si>
    <t>E/ATA</t>
  </si>
  <si>
    <t>E/ATB</t>
  </si>
  <si>
    <t>E/ATD</t>
  </si>
  <si>
    <t>REMARK</t>
  </si>
  <si>
    <t>SKS</t>
  </si>
  <si>
    <t>瑞洋福安</t>
  </si>
  <si>
    <t>PROSRICH</t>
  </si>
  <si>
    <t>V.2339E/W</t>
  </si>
  <si>
    <t>V.2338E/W</t>
  </si>
  <si>
    <t>JPMOJ</t>
  </si>
  <si>
    <t>JPHKT</t>
  </si>
  <si>
    <t>SKU</t>
  </si>
  <si>
    <t>瑞洋长隆</t>
  </si>
  <si>
    <t>RUN LONG</t>
  </si>
  <si>
    <t>CNTAO</t>
  </si>
  <si>
    <t>JPNGO</t>
  </si>
  <si>
    <t>TNS</t>
  </si>
  <si>
    <t>瑞洋福星</t>
  </si>
  <si>
    <t>A XINXIA</t>
  </si>
  <si>
    <t>CNWEI</t>
  </si>
  <si>
    <t>CNDLC</t>
  </si>
  <si>
    <t>WDKU</t>
  </si>
  <si>
    <t>天福（天津）</t>
  </si>
  <si>
    <t>TIAN FU(TIANJIN)</t>
  </si>
  <si>
    <t>CNTSN</t>
  </si>
  <si>
    <t>JPTYO</t>
  </si>
  <si>
    <t>JPYOK</t>
  </si>
  <si>
    <t>XKTN</t>
  </si>
  <si>
    <t>瑞洋科隆坡</t>
  </si>
  <si>
    <t>HANSA COLOMBO</t>
  </si>
  <si>
    <t>瑞洋如炬</t>
  </si>
  <si>
    <t>INSIGHT</t>
  </si>
  <si>
    <t>TKT</t>
  </si>
  <si>
    <t>中通青岛</t>
  </si>
  <si>
    <t>ACACIA LIBRA</t>
  </si>
  <si>
    <t>通兹</t>
  </si>
  <si>
    <t>MILD WALTZ</t>
  </si>
  <si>
    <t>V.2337E/W</t>
  </si>
  <si>
    <t>TKS</t>
  </si>
  <si>
    <t>TKT1</t>
  </si>
  <si>
    <t>山港融信</t>
  </si>
  <si>
    <t>HS SINGAPORE</t>
  </si>
  <si>
    <t>东辰横滨</t>
  </si>
  <si>
    <t>INTRA BHUM</t>
  </si>
  <si>
    <t>TKS1</t>
  </si>
  <si>
    <t>TKU</t>
  </si>
  <si>
    <t>中通吉祥</t>
  </si>
  <si>
    <t>A SUKAI</t>
  </si>
  <si>
    <t>SKS3</t>
  </si>
  <si>
    <t>新中通宁波</t>
  </si>
  <si>
    <t>PACIFIC QINGDAO</t>
  </si>
  <si>
    <t>中通卡瑞娜</t>
  </si>
  <si>
    <t>JRS CARINA</t>
  </si>
  <si>
    <t>SKS4</t>
  </si>
  <si>
    <t>德圣</t>
  </si>
  <si>
    <t>TEH VICTORY</t>
  </si>
  <si>
    <t>V.23038E/W</t>
  </si>
  <si>
    <t>V.23039E/W</t>
  </si>
  <si>
    <t>YOK</t>
  </si>
  <si>
    <t>TYO</t>
  </si>
  <si>
    <t>SKT3</t>
  </si>
  <si>
    <t>德静</t>
  </si>
  <si>
    <t>HALCYON</t>
  </si>
  <si>
    <t>V23039&amp;V23040 combined</t>
  </si>
  <si>
    <t>V.23037E/W</t>
  </si>
  <si>
    <t>CNJGY</t>
  </si>
  <si>
    <t>CNFOC</t>
  </si>
  <si>
    <t>CNNGB</t>
  </si>
  <si>
    <t>SCJ1</t>
  </si>
  <si>
    <t>吉润</t>
  </si>
  <si>
    <t>JI RUN</t>
  </si>
  <si>
    <t>吉利</t>
  </si>
  <si>
    <t>LISBOA</t>
  </si>
  <si>
    <t xml:space="preserve"> </t>
  </si>
  <si>
    <r>
      <rPr>
        <sz val="10"/>
        <rFont val="DengXian"/>
        <charset val="0"/>
      </rPr>
      <t>一、动态</t>
    </r>
  </si>
  <si>
    <r>
      <rPr>
        <sz val="10"/>
        <rFont val="DengXian"/>
        <charset val="0"/>
      </rPr>
      <t>船名</t>
    </r>
  </si>
  <si>
    <r>
      <rPr>
        <sz val="10"/>
        <rFont val="DengXian"/>
        <charset val="0"/>
      </rPr>
      <t>准班情况</t>
    </r>
  </si>
  <si>
    <r>
      <rPr>
        <sz val="10"/>
        <rFont val="DengXian"/>
        <charset val="0"/>
      </rPr>
      <t>拖班时间</t>
    </r>
  </si>
  <si>
    <t>STM</t>
  </si>
  <si>
    <t>港口拥挤</t>
  </si>
  <si>
    <t>TAO</t>
  </si>
  <si>
    <t>DLC</t>
  </si>
  <si>
    <t>航次调整</t>
  </si>
  <si>
    <r>
      <rPr>
        <sz val="10"/>
        <rFont val="ＭＳ Ｐゴシック"/>
        <charset val="128"/>
      </rPr>
      <t>大</t>
    </r>
    <r>
      <rPr>
        <sz val="10"/>
        <rFont val="宋体"/>
        <charset val="134"/>
      </rPr>
      <t>雾</t>
    </r>
  </si>
  <si>
    <t>SHA</t>
  </si>
  <si>
    <t>MILD TUNE</t>
  </si>
  <si>
    <t>新年停工</t>
  </si>
  <si>
    <t>MOJ</t>
  </si>
  <si>
    <t>MILD CHORUS</t>
  </si>
  <si>
    <t>封港</t>
  </si>
  <si>
    <t>OSA</t>
  </si>
  <si>
    <t>大风</t>
  </si>
  <si>
    <t>CCL NINGBO</t>
  </si>
  <si>
    <t>CCL</t>
  </si>
  <si>
    <t>船舶故障</t>
  </si>
  <si>
    <t>ULTIMA</t>
  </si>
  <si>
    <r>
      <rPr>
        <sz val="10"/>
        <rFont val="ＭＳ Ｐゴシック"/>
        <charset val="128"/>
      </rPr>
      <t>港口</t>
    </r>
    <r>
      <rPr>
        <sz val="10"/>
        <rFont val="宋体"/>
        <charset val="134"/>
      </rPr>
      <t>拥挤</t>
    </r>
  </si>
  <si>
    <t>PUS</t>
  </si>
  <si>
    <t>WARNOW TROUT</t>
  </si>
  <si>
    <r>
      <rPr>
        <sz val="10"/>
        <rFont val="ＭＳ Ｐゴシック"/>
        <charset val="128"/>
      </rPr>
      <t>航次</t>
    </r>
    <r>
      <rPr>
        <sz val="10"/>
        <rFont val="宋体"/>
        <charset val="134"/>
      </rPr>
      <t>调整</t>
    </r>
  </si>
  <si>
    <t>NGO</t>
  </si>
  <si>
    <r>
      <rPr>
        <sz val="10"/>
        <rFont val="ＭＳ Ｐゴシック"/>
        <charset val="128"/>
      </rPr>
      <t>抛</t>
    </r>
    <r>
      <rPr>
        <sz val="10"/>
        <rFont val="宋体"/>
        <charset val="134"/>
      </rPr>
      <t>锚</t>
    </r>
    <r>
      <rPr>
        <sz val="10"/>
        <rFont val="宋体"/>
        <charset val="134"/>
      </rPr>
      <t>避</t>
    </r>
    <r>
      <rPr>
        <sz val="10"/>
        <rFont val="宋体"/>
        <charset val="134"/>
      </rPr>
      <t>风</t>
    </r>
  </si>
  <si>
    <t>TSL</t>
  </si>
  <si>
    <t>HE SHENG</t>
  </si>
  <si>
    <t>未加</t>
  </si>
  <si>
    <t>DCL</t>
  </si>
  <si>
    <t>已加</t>
  </si>
  <si>
    <r>
      <rPr>
        <sz val="10"/>
        <rFont val="ＭＳ Ｐゴシック"/>
        <charset val="128"/>
      </rPr>
      <t>二、加油</t>
    </r>
  </si>
  <si>
    <t xml:space="preserve">                              </t>
  </si>
  <si>
    <t>DATE</t>
  </si>
  <si>
    <t>PORT</t>
  </si>
  <si>
    <t>VESSEL</t>
  </si>
  <si>
    <t>FO</t>
  </si>
  <si>
    <t>DO</t>
  </si>
  <si>
    <t>MT</t>
  </si>
  <si>
    <t>PRICE($)</t>
  </si>
  <si>
    <t>加油情况</t>
  </si>
  <si>
    <t>SUNSHINE X</t>
  </si>
  <si>
    <t>380CST</t>
  </si>
  <si>
    <t>MDO</t>
  </si>
  <si>
    <t>ACACIA ARIES</t>
  </si>
  <si>
    <t>LS HFO</t>
  </si>
  <si>
    <t>180CST</t>
  </si>
  <si>
    <t>LS MDO</t>
  </si>
  <si>
    <t>LSMGO</t>
  </si>
  <si>
    <t>ACACIA TAURUS</t>
  </si>
  <si>
    <t>ACACIA LEO</t>
  </si>
  <si>
    <t>ANASSA</t>
  </si>
  <si>
    <t>ACACIA MAKOTO</t>
  </si>
  <si>
    <t>OPDR LISBOA</t>
  </si>
  <si>
    <t>ACACIA LAN</t>
  </si>
  <si>
    <r>
      <rPr>
        <sz val="10"/>
        <rFont val="ＭＳ Ｐゴシック"/>
        <charset val="128"/>
      </rPr>
      <t>待收</t>
    </r>
    <r>
      <rPr>
        <sz val="10"/>
        <rFont val="宋体"/>
        <charset val="134"/>
      </rPr>
      <t>总额</t>
    </r>
  </si>
  <si>
    <t>待收期数</t>
  </si>
  <si>
    <r>
      <rPr>
        <sz val="10"/>
        <rFont val="ＭＳ Ｐゴシック"/>
        <charset val="128"/>
      </rPr>
      <t>四、租金待收明</t>
    </r>
    <r>
      <rPr>
        <sz val="10"/>
        <color rgb="FF00ABEA"/>
        <rFont val="宋体"/>
        <charset val="134"/>
      </rPr>
      <t>细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</si>
  <si>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</si>
  <si>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 The font colored red means updated from last movement report.</t>
  </si>
  <si>
    <t>瑞洋岚</t>
  </si>
  <si>
    <t>V.2004E/W</t>
  </si>
  <si>
    <t>瑞洋九州</t>
  </si>
  <si>
    <t>HKT-MOJ</t>
  </si>
  <si>
    <t>瑞洋大阪</t>
  </si>
  <si>
    <t>龙裕</t>
  </si>
  <si>
    <t>V.2003E/W</t>
  </si>
  <si>
    <t>MOJ-HKT</t>
  </si>
  <si>
    <t>CNCFD</t>
  </si>
  <si>
    <t>瑞洋东京</t>
  </si>
  <si>
    <t>V.2004E</t>
  </si>
  <si>
    <t>诺杨神户</t>
  </si>
  <si>
    <t>通和</t>
  </si>
  <si>
    <t>中通通律</t>
  </si>
  <si>
    <t>YOK-TYO</t>
  </si>
  <si>
    <t>V.2002E/W</t>
  </si>
  <si>
    <t>UKB-OSA</t>
  </si>
  <si>
    <t>中通九州</t>
  </si>
  <si>
    <t>ATLANTIC EAST</t>
  </si>
  <si>
    <t>和盛</t>
  </si>
  <si>
    <t>V.20004E/W</t>
  </si>
  <si>
    <t>V.20003E/W</t>
  </si>
  <si>
    <t>德风</t>
  </si>
  <si>
    <t>LANTAU BREEZE</t>
  </si>
  <si>
    <t>SHANGFUZHI</t>
  </si>
</sst>
</file>

<file path=xl/styles.xml><?xml version="1.0" encoding="utf-8"?>
<styleSheet xmlns="http://schemas.openxmlformats.org/spreadsheetml/2006/main">
  <numFmts count="12">
    <numFmt numFmtId="176" formatCode="0_);[Red]\(0\)"/>
    <numFmt numFmtId="177" formatCode="yyyy/m/d\ h:mm;@"/>
    <numFmt numFmtId="178" formatCode="[$-F800]dddd\,\ mmmm\ dd\,\ yyyy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dd/mm/yyyy"/>
    <numFmt numFmtId="180" formatCode="0.00_);[Red]\(0.00\)"/>
    <numFmt numFmtId="181" formatCode="0.0_ "/>
    <numFmt numFmtId="182" formatCode="\$#,##0.00;\-\$#,##0.00"/>
    <numFmt numFmtId="183" formatCode="m/d/yyyy\ h:mm"/>
  </numFmts>
  <fonts count="47">
    <font>
      <sz val="11"/>
      <name val="ＭＳ Ｐゴシック"/>
      <charset val="128"/>
    </font>
    <font>
      <sz val="8"/>
      <name val="Calibri"/>
      <charset val="134"/>
    </font>
    <font>
      <sz val="8"/>
      <name val="宋体"/>
      <charset val="134"/>
    </font>
    <font>
      <b/>
      <sz val="8"/>
      <name val="Calibri"/>
      <charset val="134"/>
    </font>
    <font>
      <sz val="8"/>
      <color rgb="FFFF0000"/>
      <name val="Calibri"/>
      <charset val="134"/>
    </font>
    <font>
      <sz val="8"/>
      <color rgb="FFFF0000"/>
      <name val="宋体"/>
      <charset val="134"/>
    </font>
    <font>
      <sz val="11"/>
      <name val="Arial"/>
      <charset val="134"/>
    </font>
    <font>
      <sz val="10"/>
      <name val="ＭＳ Ｐゴシック"/>
      <charset val="128"/>
    </font>
    <font>
      <sz val="10"/>
      <name val="Times New Roman"/>
      <charset val="134"/>
    </font>
    <font>
      <sz val="10"/>
      <color rgb="FF00B0F0"/>
      <name val="Times New Roman"/>
      <charset val="134"/>
    </font>
    <font>
      <sz val="10"/>
      <color rgb="FF0070C0"/>
      <name val="Times New Roman"/>
      <charset val="134"/>
    </font>
    <font>
      <sz val="10"/>
      <color rgb="FF0070C0"/>
      <name val="宋体"/>
      <charset val="134"/>
    </font>
    <font>
      <sz val="10"/>
      <color rgb="FF0070C0"/>
      <name val="ＭＳ Ｐゴシック"/>
      <charset val="128"/>
    </font>
    <font>
      <sz val="10"/>
      <color rgb="FFFFFFFF"/>
      <name val="Times New Roman"/>
      <charset val="134"/>
    </font>
    <font>
      <sz val="10"/>
      <name val="宋体"/>
      <charset val="134"/>
    </font>
    <font>
      <sz val="11"/>
      <color rgb="FFFF0000"/>
      <name val="ＭＳ Ｐゴシック"/>
      <charset val="128"/>
    </font>
    <font>
      <sz val="8"/>
      <color rgb="FF000000"/>
      <name val="Calibri"/>
      <charset val="134"/>
    </font>
    <font>
      <sz val="8"/>
      <name val="CS Times Roman"/>
      <charset val="134"/>
    </font>
    <font>
      <sz val="8"/>
      <name val="ＭＳ Ｐゴシック"/>
      <charset val="128"/>
    </font>
    <font>
      <sz val="8"/>
      <name val="黑体"/>
      <charset val="134"/>
    </font>
    <font>
      <b/>
      <sz val="8"/>
      <name val="CS Times Roman"/>
      <charset val="134"/>
    </font>
    <font>
      <b/>
      <sz val="8"/>
      <name val="华文仿宋"/>
      <charset val="134"/>
    </font>
    <font>
      <sz val="11"/>
      <name val="DengXian"/>
      <charset val="134"/>
    </font>
    <font>
      <sz val="11"/>
      <color theme="1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2"/>
      <name val="宋体"/>
      <charset val="134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2"/>
      <name val="新細明體"/>
      <charset val="134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0"/>
      <name val="DengXian"/>
      <charset val="0"/>
    </font>
    <font>
      <sz val="10"/>
      <color rgb="FF00ABEA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4EE257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178" fontId="0" fillId="0" borderId="0">
      <alignment vertical="center"/>
    </xf>
    <xf numFmtId="178" fontId="34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18" borderId="22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7" borderId="25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26" borderId="23" applyNumberFormat="0" applyAlignment="0" applyProtection="0">
      <alignment vertical="center"/>
    </xf>
    <xf numFmtId="0" fontId="44" fillId="26" borderId="22" applyNumberFormat="0" applyAlignment="0" applyProtection="0">
      <alignment vertical="center"/>
    </xf>
    <xf numFmtId="0" fontId="39" fillId="34" borderId="27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78" fontId="34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78" fontId="38" fillId="0" borderId="0">
      <alignment vertical="center"/>
    </xf>
    <xf numFmtId="178" fontId="38" fillId="0" borderId="0">
      <alignment vertical="center"/>
    </xf>
    <xf numFmtId="178" fontId="0" fillId="0" borderId="0">
      <alignment vertical="center"/>
    </xf>
    <xf numFmtId="178" fontId="22" fillId="0" borderId="0">
      <alignment vertical="center"/>
    </xf>
  </cellStyleXfs>
  <cellXfs count="188">
    <xf numFmtId="178" fontId="0" fillId="0" borderId="0" xfId="0" applyNumberFormat="1" applyFont="1" applyFill="1" applyBorder="1" applyAlignment="1" applyProtection="1"/>
    <xf numFmtId="178" fontId="1" fillId="2" borderId="0" xfId="0" applyNumberFormat="1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/>
    </xf>
    <xf numFmtId="176" fontId="1" fillId="2" borderId="0" xfId="0" applyNumberFormat="1" applyFont="1" applyFill="1" applyBorder="1" applyAlignment="1" applyProtection="1"/>
    <xf numFmtId="177" fontId="1" fillId="2" borderId="0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178" fontId="0" fillId="2" borderId="0" xfId="0" applyNumberFormat="1" applyFont="1" applyFill="1" applyBorder="1" applyAlignment="1" applyProtection="1"/>
    <xf numFmtId="177" fontId="2" fillId="2" borderId="0" xfId="0" applyNumberFormat="1" applyFont="1" applyFill="1" applyBorder="1" applyAlignment="1" applyProtection="1">
      <alignment horizontal="center" vertical="center"/>
    </xf>
    <xf numFmtId="177" fontId="3" fillId="2" borderId="0" xfId="0" applyNumberFormat="1" applyFont="1" applyFill="1" applyBorder="1" applyAlignment="1" applyProtection="1">
      <alignment horizontal="left" vertical="center"/>
    </xf>
    <xf numFmtId="177" fontId="3" fillId="2" borderId="0" xfId="0" applyNumberFormat="1" applyFont="1" applyFill="1" applyBorder="1" applyAlignment="1" applyProtection="1">
      <alignment horizontal="center" vertical="center"/>
    </xf>
    <xf numFmtId="177" fontId="1" fillId="2" borderId="2" xfId="0" applyNumberFormat="1" applyFont="1" applyFill="1" applyBorder="1" applyAlignment="1" applyProtection="1">
      <alignment horizontal="center" vertical="center"/>
    </xf>
    <xf numFmtId="177" fontId="1" fillId="2" borderId="3" xfId="0" applyNumberFormat="1" applyFont="1" applyFill="1" applyBorder="1" applyAlignment="1" applyProtection="1">
      <alignment horizontal="center" vertical="center"/>
    </xf>
    <xf numFmtId="178" fontId="1" fillId="2" borderId="2" xfId="0" applyNumberFormat="1" applyFont="1" applyFill="1" applyBorder="1" applyAlignment="1" applyProtection="1">
      <alignment horizontal="center" vertical="center"/>
    </xf>
    <xf numFmtId="178" fontId="1" fillId="2" borderId="4" xfId="0" applyNumberFormat="1" applyFont="1" applyFill="1" applyBorder="1" applyAlignment="1" applyProtection="1">
      <alignment horizontal="center" vertical="center"/>
    </xf>
    <xf numFmtId="178" fontId="1" fillId="2" borderId="3" xfId="0" applyNumberFormat="1" applyFont="1" applyFill="1" applyBorder="1" applyAlignment="1" applyProtection="1">
      <alignment horizontal="center" vertical="center"/>
    </xf>
    <xf numFmtId="176" fontId="1" fillId="2" borderId="5" xfId="0" applyNumberFormat="1" applyFont="1" applyFill="1" applyBorder="1" applyAlignment="1" applyProtection="1">
      <alignment horizontal="center" vertical="center"/>
    </xf>
    <xf numFmtId="178" fontId="1" fillId="2" borderId="5" xfId="0" applyNumberFormat="1" applyFont="1" applyFill="1" applyBorder="1" applyAlignment="1" applyProtection="1">
      <alignment horizontal="center" vertical="center"/>
    </xf>
    <xf numFmtId="178" fontId="2" fillId="2" borderId="5" xfId="0" applyNumberFormat="1" applyFont="1" applyFill="1" applyBorder="1" applyAlignment="1" applyProtection="1">
      <alignment horizontal="center" vertical="center"/>
    </xf>
    <xf numFmtId="177" fontId="1" fillId="2" borderId="0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/>
    <xf numFmtId="177" fontId="1" fillId="2" borderId="6" xfId="0" applyNumberFormat="1" applyFont="1" applyFill="1" applyBorder="1" applyAlignment="1" applyProtection="1">
      <alignment horizontal="center" vertical="center"/>
    </xf>
    <xf numFmtId="177" fontId="1" fillId="2" borderId="5" xfId="0" applyNumberFormat="1" applyFont="1" applyFill="1" applyBorder="1" applyAlignment="1" applyProtection="1">
      <alignment horizontal="center" vertical="center"/>
    </xf>
    <xf numFmtId="176" fontId="1" fillId="2" borderId="3" xfId="0" applyNumberFormat="1" applyFont="1" applyFill="1" applyBorder="1" applyAlignment="1" applyProtection="1"/>
    <xf numFmtId="177" fontId="4" fillId="2" borderId="3" xfId="0" applyNumberFormat="1" applyFont="1" applyFill="1" applyBorder="1" applyAlignment="1" applyProtection="1">
      <alignment horizontal="center" vertical="center"/>
    </xf>
    <xf numFmtId="177" fontId="1" fillId="2" borderId="7" xfId="0" applyNumberFormat="1" applyFont="1" applyFill="1" applyBorder="1" applyAlignment="1" applyProtection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</xf>
    <xf numFmtId="177" fontId="1" fillId="3" borderId="1" xfId="0" applyNumberFormat="1" applyFont="1" applyFill="1" applyBorder="1" applyAlignment="1" applyProtection="1">
      <alignment horizontal="center" vertical="center"/>
    </xf>
    <xf numFmtId="178" fontId="1" fillId="2" borderId="3" xfId="0" applyNumberFormat="1" applyFont="1" applyFill="1" applyBorder="1" applyAlignment="1" applyProtection="1"/>
    <xf numFmtId="178" fontId="1" fillId="2" borderId="0" xfId="0" applyNumberFormat="1" applyFont="1" applyFill="1" applyBorder="1" applyAlignment="1" applyProtection="1"/>
    <xf numFmtId="178" fontId="2" fillId="2" borderId="1" xfId="0" applyNumberFormat="1" applyFont="1" applyFill="1" applyBorder="1" applyAlignment="1" applyProtection="1">
      <alignment horizontal="center" vertical="center"/>
    </xf>
    <xf numFmtId="178" fontId="1" fillId="2" borderId="1" xfId="0" applyNumberFormat="1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177" fontId="1" fillId="2" borderId="8" xfId="0" applyNumberFormat="1" applyFont="1" applyFill="1" applyBorder="1" applyAlignment="1" applyProtection="1">
      <alignment horizontal="center" vertical="center"/>
    </xf>
    <xf numFmtId="177" fontId="1" fillId="2" borderId="9" xfId="0" applyNumberFormat="1" applyFont="1" applyFill="1" applyBorder="1" applyAlignment="1" applyProtection="1">
      <alignment horizontal="center" vertical="center"/>
    </xf>
    <xf numFmtId="178" fontId="1" fillId="2" borderId="8" xfId="0" applyNumberFormat="1" applyFont="1" applyFill="1" applyBorder="1" applyAlignment="1" applyProtection="1">
      <alignment horizontal="center" vertical="center"/>
    </xf>
    <xf numFmtId="177" fontId="1" fillId="2" borderId="5" xfId="0" applyNumberFormat="1" applyFont="1" applyFill="1" applyBorder="1" applyAlignment="1" applyProtection="1"/>
    <xf numFmtId="177" fontId="1" fillId="2" borderId="8" xfId="0" applyNumberFormat="1" applyFont="1" applyFill="1" applyBorder="1" applyAlignment="1" applyProtection="1"/>
    <xf numFmtId="177" fontId="1" fillId="2" borderId="10" xfId="0" applyNumberFormat="1" applyFont="1" applyFill="1" applyBorder="1" applyAlignment="1" applyProtection="1">
      <alignment horizontal="center" vertical="center"/>
    </xf>
    <xf numFmtId="178" fontId="5" fillId="2" borderId="5" xfId="0" applyNumberFormat="1" applyFont="1" applyFill="1" applyBorder="1" applyAlignment="1" applyProtection="1">
      <alignment horizontal="center" vertical="center"/>
    </xf>
    <xf numFmtId="178" fontId="4" fillId="2" borderId="5" xfId="0" applyNumberFormat="1" applyFont="1" applyFill="1" applyBorder="1" applyAlignment="1" applyProtection="1">
      <alignment horizontal="center" vertical="center"/>
    </xf>
    <xf numFmtId="177" fontId="1" fillId="4" borderId="1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/>
    <xf numFmtId="177" fontId="1" fillId="0" borderId="3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 applyProtection="1">
      <alignment horizontal="center" vertical="center"/>
    </xf>
    <xf numFmtId="177" fontId="4" fillId="4" borderId="1" xfId="0" applyNumberFormat="1" applyFont="1" applyFill="1" applyBorder="1" applyAlignment="1" applyProtection="1">
      <alignment horizontal="center" vertical="center"/>
    </xf>
    <xf numFmtId="177" fontId="1" fillId="0" borderId="7" xfId="0" applyNumberFormat="1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 applyProtection="1"/>
    <xf numFmtId="177" fontId="4" fillId="2" borderId="1" xfId="0" applyNumberFormat="1" applyFont="1" applyFill="1" applyBorder="1" applyAlignment="1" applyProtection="1">
      <alignment horizontal="center" vertical="center"/>
    </xf>
    <xf numFmtId="178" fontId="4" fillId="2" borderId="1" xfId="0" applyNumberFormat="1" applyFont="1" applyFill="1" applyBorder="1" applyAlignment="1" applyProtection="1">
      <alignment horizontal="center" vertical="center"/>
    </xf>
    <xf numFmtId="177" fontId="1" fillId="2" borderId="4" xfId="0" applyNumberFormat="1" applyFont="1" applyFill="1" applyBorder="1" applyAlignment="1" applyProtection="1">
      <alignment horizontal="center" vertical="center"/>
    </xf>
    <xf numFmtId="177" fontId="6" fillId="2" borderId="0" xfId="0" applyNumberFormat="1" applyFont="1" applyFill="1" applyBorder="1" applyAlignment="1" applyProtection="1"/>
    <xf numFmtId="177" fontId="4" fillId="2" borderId="2" xfId="0" applyNumberFormat="1" applyFont="1" applyFill="1" applyBorder="1" applyAlignment="1" applyProtection="1">
      <alignment horizontal="center" vertical="center"/>
    </xf>
    <xf numFmtId="177" fontId="4" fillId="2" borderId="7" xfId="0" applyNumberFormat="1" applyFont="1" applyFill="1" applyBorder="1" applyAlignment="1" applyProtection="1">
      <alignment horizontal="center" vertical="center"/>
    </xf>
    <xf numFmtId="178" fontId="6" fillId="2" borderId="0" xfId="0" applyNumberFormat="1" applyFont="1" applyFill="1" applyBorder="1" applyAlignment="1" applyProtection="1"/>
    <xf numFmtId="176" fontId="6" fillId="2" borderId="0" xfId="0" applyNumberFormat="1" applyFont="1" applyFill="1" applyBorder="1" applyAlignment="1" applyProtection="1"/>
    <xf numFmtId="177" fontId="0" fillId="2" borderId="0" xfId="0" applyNumberFormat="1" applyFont="1" applyFill="1" applyBorder="1" applyAlignment="1" applyProtection="1"/>
    <xf numFmtId="178" fontId="7" fillId="0" borderId="0" xfId="0" applyNumberFormat="1" applyFont="1" applyFill="1" applyBorder="1" applyAlignment="1" applyProtection="1"/>
    <xf numFmtId="178" fontId="8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/>
    <xf numFmtId="178" fontId="9" fillId="0" borderId="0" xfId="0" applyNumberFormat="1" applyFont="1" applyFill="1" applyBorder="1" applyAlignment="1" applyProtection="1"/>
    <xf numFmtId="178" fontId="10" fillId="0" borderId="11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center"/>
    </xf>
    <xf numFmtId="178" fontId="10" fillId="0" borderId="13" xfId="0" applyNumberFormat="1" applyFont="1" applyFill="1" applyBorder="1" applyAlignment="1" applyProtection="1">
      <alignment horizontal="center"/>
    </xf>
    <xf numFmtId="179" fontId="10" fillId="0" borderId="11" xfId="0" applyNumberFormat="1" applyFont="1" applyFill="1" applyBorder="1" applyAlignment="1" applyProtection="1">
      <alignment horizontal="center" vertical="center"/>
    </xf>
    <xf numFmtId="178" fontId="10" fillId="0" borderId="11" xfId="0" applyNumberFormat="1" applyFont="1" applyFill="1" applyBorder="1" applyAlignment="1" applyProtection="1">
      <alignment horizontal="center" vertical="center"/>
    </xf>
    <xf numFmtId="181" fontId="10" fillId="0" borderId="11" xfId="0" applyNumberFormat="1" applyFont="1" applyFill="1" applyBorder="1" applyAlignment="1" applyProtection="1">
      <alignment horizontal="center" vertical="center"/>
    </xf>
    <xf numFmtId="178" fontId="11" fillId="0" borderId="11" xfId="0" applyNumberFormat="1" applyFont="1" applyFill="1" applyBorder="1" applyAlignment="1" applyProtection="1">
      <alignment horizontal="center" vertical="center"/>
    </xf>
    <xf numFmtId="180" fontId="10" fillId="0" borderId="11" xfId="0" applyNumberFormat="1" applyFont="1" applyFill="1" applyBorder="1" applyAlignment="1" applyProtection="1">
      <alignment horizontal="center" vertical="center"/>
    </xf>
    <xf numFmtId="182" fontId="10" fillId="0" borderId="11" xfId="0" applyNumberFormat="1" applyFont="1" applyFill="1" applyBorder="1" applyAlignment="1" applyProtection="1">
      <alignment horizontal="center" vertical="center"/>
    </xf>
    <xf numFmtId="178" fontId="10" fillId="0" borderId="11" xfId="0" applyNumberFormat="1" applyFont="1" applyFill="1" applyBorder="1" applyAlignment="1" applyProtection="1"/>
    <xf numFmtId="178" fontId="10" fillId="0" borderId="12" xfId="0" applyNumberFormat="1" applyFont="1" applyFill="1" applyBorder="1" applyAlignment="1" applyProtection="1"/>
    <xf numFmtId="178" fontId="10" fillId="0" borderId="14" xfId="0" applyNumberFormat="1" applyFont="1" applyFill="1" applyBorder="1" applyAlignment="1" applyProtection="1"/>
    <xf numFmtId="178" fontId="10" fillId="0" borderId="13" xfId="0" applyNumberFormat="1" applyFont="1" applyFill="1" applyBorder="1" applyAlignment="1" applyProtection="1"/>
    <xf numFmtId="178" fontId="10" fillId="0" borderId="0" xfId="0" applyNumberFormat="1" applyFont="1" applyFill="1" applyBorder="1" applyAlignment="1" applyProtection="1"/>
    <xf numFmtId="178" fontId="10" fillId="0" borderId="15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Border="1" applyAlignment="1" applyProtection="1">
      <alignment horizontal="center" vertical="center"/>
    </xf>
    <xf numFmtId="178" fontId="10" fillId="0" borderId="15" xfId="0" applyNumberFormat="1" applyFont="1" applyFill="1" applyBorder="1" applyAlignment="1" applyProtection="1">
      <alignment horizontal="left" vertical="center"/>
    </xf>
    <xf numFmtId="2" fontId="10" fillId="0" borderId="15" xfId="0" applyNumberFormat="1" applyFont="1" applyFill="1" applyBorder="1" applyAlignment="1" applyProtection="1"/>
    <xf numFmtId="1" fontId="10" fillId="0" borderId="15" xfId="0" applyNumberFormat="1" applyFont="1" applyFill="1" applyBorder="1" applyAlignment="1" applyProtection="1"/>
    <xf numFmtId="178" fontId="12" fillId="0" borderId="11" xfId="0" applyNumberFormat="1" applyFont="1" applyFill="1" applyBorder="1" applyAlignment="1" applyProtection="1"/>
    <xf numFmtId="2" fontId="12" fillId="0" borderId="11" xfId="0" applyNumberFormat="1" applyFont="1" applyFill="1" applyBorder="1" applyAlignment="1" applyProtection="1"/>
    <xf numFmtId="179" fontId="13" fillId="2" borderId="0" xfId="0" applyNumberFormat="1" applyFont="1" applyFill="1" applyBorder="1" applyAlignment="1" applyProtection="1"/>
    <xf numFmtId="178" fontId="14" fillId="0" borderId="0" xfId="0" applyNumberFormat="1" applyFont="1" applyFill="1" applyBorder="1" applyAlignment="1" applyProtection="1"/>
    <xf numFmtId="179" fontId="12" fillId="0" borderId="11" xfId="0" applyNumberFormat="1" applyFont="1" applyFill="1" applyBorder="1" applyAlignment="1" applyProtection="1"/>
    <xf numFmtId="2" fontId="10" fillId="0" borderId="11" xfId="0" applyNumberFormat="1" applyFont="1" applyFill="1" applyBorder="1" applyAlignment="1" applyProtection="1"/>
    <xf numFmtId="179" fontId="10" fillId="0" borderId="11" xfId="0" applyNumberFormat="1" applyFont="1" applyFill="1" applyBorder="1" applyAlignment="1" applyProtection="1"/>
    <xf numFmtId="2" fontId="10" fillId="0" borderId="0" xfId="0" applyNumberFormat="1" applyFont="1" applyFill="1" applyBorder="1" applyAlignment="1" applyProtection="1"/>
    <xf numFmtId="177" fontId="1" fillId="2" borderId="0" xfId="53" applyNumberFormat="1" applyFont="1" applyFill="1" applyBorder="1" applyAlignment="1" applyProtection="1">
      <alignment horizontal="center" vertical="center"/>
    </xf>
    <xf numFmtId="177" fontId="1" fillId="2" borderId="1" xfId="53" applyNumberFormat="1" applyFont="1" applyFill="1" applyBorder="1" applyAlignment="1" applyProtection="1">
      <alignment horizontal="center" vertical="center"/>
    </xf>
    <xf numFmtId="176" fontId="1" fillId="2" borderId="0" xfId="53" applyNumberFormat="1" applyFont="1" applyFill="1" applyBorder="1" applyAlignment="1" applyProtection="1"/>
    <xf numFmtId="178" fontId="1" fillId="2" borderId="0" xfId="53" applyNumberFormat="1" applyFont="1" applyFill="1" applyBorder="1" applyAlignment="1" applyProtection="1">
      <alignment horizontal="center" vertical="center"/>
    </xf>
    <xf numFmtId="178" fontId="1" fillId="0" borderId="0" xfId="53" applyNumberFormat="1" applyFont="1" applyFill="1" applyBorder="1" applyAlignment="1" applyProtection="1">
      <alignment horizontal="center" vertical="center"/>
    </xf>
    <xf numFmtId="183" fontId="1" fillId="0" borderId="0" xfId="53" applyNumberFormat="1" applyFont="1" applyFill="1" applyBorder="1" applyAlignment="1" applyProtection="1">
      <alignment horizontal="center" vertical="center"/>
    </xf>
    <xf numFmtId="178" fontId="2" fillId="0" borderId="0" xfId="53" applyNumberFormat="1" applyFont="1" applyFill="1" applyBorder="1" applyAlignment="1" applyProtection="1">
      <alignment horizontal="center" vertical="center"/>
    </xf>
    <xf numFmtId="178" fontId="3" fillId="0" borderId="0" xfId="53" applyNumberFormat="1" applyFont="1" applyFill="1" applyBorder="1" applyAlignment="1" applyProtection="1"/>
    <xf numFmtId="178" fontId="1" fillId="0" borderId="10" xfId="53" applyNumberFormat="1" applyFont="1" applyFill="1" applyBorder="1" applyAlignment="1" applyProtection="1">
      <alignment horizontal="center" vertical="center"/>
    </xf>
    <xf numFmtId="177" fontId="1" fillId="2" borderId="2" xfId="53" applyNumberFormat="1" applyFont="1" applyFill="1" applyBorder="1" applyAlignment="1" applyProtection="1">
      <alignment horizontal="center" vertical="center"/>
    </xf>
    <xf numFmtId="177" fontId="1" fillId="2" borderId="3" xfId="53" applyNumberFormat="1" applyFont="1" applyFill="1" applyBorder="1" applyAlignment="1" applyProtection="1">
      <alignment horizontal="center" vertical="center"/>
    </xf>
    <xf numFmtId="178" fontId="1" fillId="2" borderId="2" xfId="53" applyNumberFormat="1" applyFont="1" applyFill="1" applyBorder="1" applyAlignment="1" applyProtection="1">
      <alignment horizontal="center" vertical="center"/>
    </xf>
    <xf numFmtId="178" fontId="1" fillId="2" borderId="4" xfId="53" applyNumberFormat="1" applyFont="1" applyFill="1" applyBorder="1" applyAlignment="1" applyProtection="1">
      <alignment horizontal="center" vertical="center"/>
    </xf>
    <xf numFmtId="178" fontId="1" fillId="2" borderId="6" xfId="53" applyNumberFormat="1" applyFont="1" applyFill="1" applyBorder="1" applyAlignment="1" applyProtection="1">
      <alignment horizontal="center" vertical="center"/>
    </xf>
    <xf numFmtId="178" fontId="1" fillId="2" borderId="5" xfId="53" applyNumberFormat="1" applyFont="1" applyFill="1" applyBorder="1" applyAlignment="1" applyProtection="1">
      <alignment horizontal="center" vertical="center"/>
    </xf>
    <xf numFmtId="176" fontId="1" fillId="2" borderId="5" xfId="53" applyNumberFormat="1" applyFont="1" applyFill="1" applyBorder="1" applyAlignment="1" applyProtection="1">
      <alignment horizontal="center" vertical="center"/>
    </xf>
    <xf numFmtId="178" fontId="1" fillId="0" borderId="5" xfId="54" applyNumberFormat="1" applyFont="1" applyFill="1" applyBorder="1" applyAlignment="1" applyProtection="1">
      <alignment horizontal="center" vertical="center"/>
    </xf>
    <xf numFmtId="177" fontId="1" fillId="0" borderId="1" xfId="54" applyNumberFormat="1" applyFont="1" applyFill="1" applyBorder="1" applyAlignment="1" applyProtection="1">
      <alignment horizontal="center" vertical="center"/>
    </xf>
    <xf numFmtId="178" fontId="1" fillId="2" borderId="1" xfId="53" applyNumberFormat="1" applyFont="1" applyFill="1" applyBorder="1" applyAlignment="1" applyProtection="1">
      <alignment horizontal="center" vertical="center"/>
    </xf>
    <xf numFmtId="178" fontId="6" fillId="2" borderId="0" xfId="53" applyNumberFormat="1" applyFont="1" applyFill="1" applyBorder="1" applyAlignment="1" applyProtection="1"/>
    <xf numFmtId="178" fontId="2" fillId="2" borderId="5" xfId="53" applyNumberFormat="1" applyFont="1" applyFill="1" applyBorder="1" applyAlignment="1" applyProtection="1">
      <alignment horizontal="center" vertical="center"/>
    </xf>
    <xf numFmtId="178" fontId="2" fillId="2" borderId="2" xfId="53" applyNumberFormat="1" applyFont="1" applyFill="1" applyBorder="1" applyAlignment="1" applyProtection="1">
      <alignment horizontal="center" vertical="center"/>
    </xf>
    <xf numFmtId="176" fontId="1" fillId="2" borderId="0" xfId="53" applyNumberFormat="1" applyFont="1" applyFill="1" applyBorder="1" applyAlignment="1" applyProtection="1">
      <alignment horizontal="center" vertical="center"/>
    </xf>
    <xf numFmtId="176" fontId="1" fillId="2" borderId="2" xfId="53" applyNumberFormat="1" applyFont="1" applyFill="1" applyBorder="1" applyAlignment="1" applyProtection="1">
      <alignment horizontal="center" vertical="center"/>
    </xf>
    <xf numFmtId="177" fontId="1" fillId="2" borderId="6" xfId="53" applyNumberFormat="1" applyFont="1" applyFill="1" applyBorder="1" applyAlignment="1" applyProtection="1">
      <alignment horizontal="center" vertical="center"/>
    </xf>
    <xf numFmtId="177" fontId="1" fillId="2" borderId="5" xfId="53" applyNumberFormat="1" applyFont="1" applyFill="1" applyBorder="1" applyAlignment="1" applyProtection="1">
      <alignment horizontal="center" vertical="center"/>
    </xf>
    <xf numFmtId="178" fontId="2" fillId="2" borderId="1" xfId="53" applyNumberFormat="1" applyFont="1" applyFill="1" applyBorder="1" applyAlignment="1" applyProtection="1">
      <alignment horizontal="center" vertical="center"/>
    </xf>
    <xf numFmtId="178" fontId="1" fillId="5" borderId="0" xfId="0" applyNumberFormat="1" applyFont="1" applyFill="1" applyBorder="1" applyAlignment="1" applyProtection="1">
      <alignment horizontal="center" vertical="center"/>
    </xf>
    <xf numFmtId="178" fontId="1" fillId="0" borderId="4" xfId="53" applyNumberFormat="1" applyFont="1" applyFill="1" applyBorder="1" applyAlignment="1" applyProtection="1">
      <alignment horizontal="center" vertical="center"/>
    </xf>
    <xf numFmtId="177" fontId="1" fillId="0" borderId="6" xfId="53" applyNumberFormat="1" applyFont="1" applyFill="1" applyBorder="1" applyAlignment="1" applyProtection="1">
      <alignment horizontal="center" vertical="center"/>
    </xf>
    <xf numFmtId="177" fontId="1" fillId="0" borderId="5" xfId="53" applyNumberFormat="1" applyFont="1" applyFill="1" applyBorder="1" applyAlignment="1" applyProtection="1">
      <alignment horizontal="center" vertical="center"/>
    </xf>
    <xf numFmtId="178" fontId="1" fillId="0" borderId="5" xfId="0" applyNumberFormat="1" applyFont="1" applyFill="1" applyBorder="1" applyAlignment="1" applyProtection="1">
      <alignment horizontal="center" vertical="center"/>
    </xf>
    <xf numFmtId="178" fontId="1" fillId="0" borderId="5" xfId="53" applyNumberFormat="1" applyFont="1" applyFill="1" applyBorder="1" applyAlignment="1" applyProtection="1">
      <alignment horizontal="center" vertical="center"/>
    </xf>
    <xf numFmtId="177" fontId="1" fillId="0" borderId="0" xfId="53" applyNumberFormat="1" applyFont="1" applyFill="1" applyBorder="1" applyAlignment="1" applyProtection="1">
      <alignment horizontal="center" vertical="center"/>
    </xf>
    <xf numFmtId="177" fontId="1" fillId="0" borderId="2" xfId="53" applyNumberFormat="1" applyFont="1" applyFill="1" applyBorder="1" applyAlignment="1" applyProtection="1">
      <alignment horizontal="center" vertical="center"/>
    </xf>
    <xf numFmtId="177" fontId="1" fillId="0" borderId="3" xfId="53" applyNumberFormat="1" applyFont="1" applyFill="1" applyBorder="1" applyAlignment="1" applyProtection="1">
      <alignment horizontal="center" vertical="center"/>
    </xf>
    <xf numFmtId="178" fontId="1" fillId="0" borderId="0" xfId="0" applyNumberFormat="1" applyFont="1" applyFill="1" applyBorder="1" applyAlignment="1" applyProtection="1">
      <alignment horizontal="center" vertical="center"/>
    </xf>
    <xf numFmtId="177" fontId="1" fillId="0" borderId="8" xfId="53" applyNumberFormat="1" applyFont="1" applyFill="1" applyBorder="1" applyAlignment="1" applyProtection="1">
      <alignment horizontal="center" vertical="center"/>
    </xf>
    <xf numFmtId="177" fontId="1" fillId="0" borderId="9" xfId="53" applyNumberFormat="1" applyFont="1" applyFill="1" applyBorder="1" applyAlignment="1" applyProtection="1">
      <alignment horizontal="center" vertical="center"/>
    </xf>
    <xf numFmtId="176" fontId="1" fillId="2" borderId="1" xfId="53" applyNumberFormat="1" applyFont="1" applyFill="1" applyBorder="1" applyAlignment="1" applyProtection="1">
      <alignment horizontal="center" vertical="center"/>
    </xf>
    <xf numFmtId="177" fontId="1" fillId="0" borderId="1" xfId="53" applyNumberFormat="1" applyFont="1" applyFill="1" applyBorder="1" applyAlignment="1" applyProtection="1">
      <alignment horizontal="center" vertical="center"/>
    </xf>
    <xf numFmtId="178" fontId="1" fillId="0" borderId="1" xfId="54" applyNumberFormat="1" applyFont="1" applyFill="1" applyBorder="1" applyAlignment="1" applyProtection="1">
      <alignment horizontal="center" vertical="center"/>
    </xf>
    <xf numFmtId="178" fontId="3" fillId="2" borderId="0" xfId="53" applyNumberFormat="1" applyFont="1" applyFill="1" applyBorder="1" applyAlignment="1" applyProtection="1"/>
    <xf numFmtId="177" fontId="1" fillId="6" borderId="1" xfId="54" applyNumberFormat="1" applyFont="1" applyFill="1" applyBorder="1" applyAlignment="1" applyProtection="1">
      <alignment horizontal="center" vertical="center"/>
    </xf>
    <xf numFmtId="178" fontId="4" fillId="2" borderId="0" xfId="54" applyNumberFormat="1" applyFont="1" applyFill="1" applyBorder="1" applyAlignment="1" applyProtection="1">
      <alignment horizontal="center" vertical="center"/>
    </xf>
    <xf numFmtId="183" fontId="1" fillId="2" borderId="0" xfId="53" applyNumberFormat="1" applyFont="1" applyFill="1" applyBorder="1" applyAlignment="1" applyProtection="1">
      <alignment horizontal="center" vertical="center"/>
    </xf>
    <xf numFmtId="177" fontId="1" fillId="2" borderId="7" xfId="53" applyNumberFormat="1" applyFont="1" applyFill="1" applyBorder="1" applyAlignment="1" applyProtection="1">
      <alignment horizontal="center" vertical="center"/>
    </xf>
    <xf numFmtId="178" fontId="4" fillId="2" borderId="1" xfId="53" applyNumberFormat="1" applyFont="1" applyFill="1" applyBorder="1" applyAlignment="1" applyProtection="1">
      <alignment horizontal="center" vertical="center"/>
    </xf>
    <xf numFmtId="177" fontId="1" fillId="2" borderId="5" xfId="53" applyNumberFormat="1" applyFont="1" applyFill="1" applyBorder="1" applyAlignment="1" applyProtection="1"/>
    <xf numFmtId="177" fontId="1" fillId="2" borderId="8" xfId="53" applyNumberFormat="1" applyFont="1" applyFill="1" applyBorder="1" applyAlignment="1" applyProtection="1"/>
    <xf numFmtId="178" fontId="1" fillId="0" borderId="2" xfId="53" applyNumberFormat="1" applyFont="1" applyFill="1" applyBorder="1" applyAlignment="1" applyProtection="1">
      <alignment horizontal="center" vertical="center"/>
    </xf>
    <xf numFmtId="177" fontId="1" fillId="2" borderId="8" xfId="53" applyNumberFormat="1" applyFont="1" applyFill="1" applyBorder="1" applyAlignment="1" applyProtection="1">
      <alignment horizontal="center" vertical="center"/>
    </xf>
    <xf numFmtId="178" fontId="15" fillId="2" borderId="0" xfId="0" applyNumberFormat="1" applyFont="1" applyFill="1" applyBorder="1" applyAlignment="1" applyProtection="1"/>
    <xf numFmtId="177" fontId="4" fillId="2" borderId="2" xfId="53" applyNumberFormat="1" applyFont="1" applyFill="1" applyBorder="1" applyAlignment="1" applyProtection="1">
      <alignment horizontal="center" vertical="center"/>
    </xf>
    <xf numFmtId="177" fontId="4" fillId="0" borderId="1" xfId="54" applyNumberFormat="1" applyFont="1" applyFill="1" applyBorder="1" applyAlignment="1" applyProtection="1">
      <alignment horizontal="center" vertical="center"/>
    </xf>
    <xf numFmtId="177" fontId="1" fillId="0" borderId="7" xfId="53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178" fontId="6" fillId="0" borderId="0" xfId="53" applyNumberFormat="1" applyFont="1" applyFill="1" applyBorder="1" applyAlignment="1" applyProtection="1"/>
    <xf numFmtId="177" fontId="1" fillId="2" borderId="4" xfId="53" applyNumberFormat="1" applyFont="1" applyFill="1" applyBorder="1" applyAlignment="1" applyProtection="1">
      <alignment horizontal="center" vertical="center"/>
    </xf>
    <xf numFmtId="177" fontId="4" fillId="2" borderId="1" xfId="53" applyNumberFormat="1" applyFont="1" applyFill="1" applyBorder="1" applyAlignment="1" applyProtection="1">
      <alignment horizontal="center" vertical="center"/>
    </xf>
    <xf numFmtId="177" fontId="1" fillId="2" borderId="1" xfId="54" applyNumberFormat="1" applyFont="1" applyFill="1" applyBorder="1" applyAlignment="1" applyProtection="1">
      <alignment horizontal="center" vertical="center"/>
    </xf>
    <xf numFmtId="177" fontId="1" fillId="2" borderId="0" xfId="54" applyNumberFormat="1" applyFont="1" applyFill="1" applyBorder="1" applyAlignment="1" applyProtection="1">
      <alignment horizontal="center" vertical="center"/>
    </xf>
    <xf numFmtId="178" fontId="0" fillId="2" borderId="0" xfId="53" applyNumberFormat="1" applyFont="1" applyFill="1" applyBorder="1" applyAlignment="1" applyProtection="1"/>
    <xf numFmtId="176" fontId="1" fillId="0" borderId="0" xfId="53" applyNumberFormat="1" applyFont="1" applyFill="1" applyBorder="1" applyAlignment="1" applyProtection="1"/>
    <xf numFmtId="177" fontId="1" fillId="0" borderId="5" xfId="53" applyNumberFormat="1" applyFont="1" applyFill="1" applyBorder="1" applyAlignment="1" applyProtection="1"/>
    <xf numFmtId="177" fontId="1" fillId="0" borderId="8" xfId="53" applyNumberFormat="1" applyFont="1" applyFill="1" applyBorder="1" applyAlignment="1" applyProtection="1"/>
    <xf numFmtId="178" fontId="1" fillId="2" borderId="3" xfId="53" applyNumberFormat="1" applyFont="1" applyFill="1" applyBorder="1" applyAlignment="1" applyProtection="1">
      <alignment horizontal="center" vertical="center"/>
    </xf>
    <xf numFmtId="177" fontId="1" fillId="0" borderId="10" xfId="53" applyNumberFormat="1" applyFont="1" applyFill="1" applyBorder="1" applyAlignment="1" applyProtection="1">
      <alignment horizontal="center" vertical="center"/>
    </xf>
    <xf numFmtId="177" fontId="16" fillId="0" borderId="1" xfId="54" applyNumberFormat="1" applyFont="1" applyFill="1" applyBorder="1" applyAlignment="1" applyProtection="1">
      <alignment horizontal="center" vertical="center"/>
    </xf>
    <xf numFmtId="177" fontId="16" fillId="6" borderId="1" xfId="54" applyNumberFormat="1" applyFont="1" applyFill="1" applyBorder="1" applyAlignment="1" applyProtection="1">
      <alignment horizontal="center" vertical="center"/>
    </xf>
    <xf numFmtId="177" fontId="6" fillId="2" borderId="0" xfId="53" applyNumberFormat="1" applyFont="1" applyFill="1" applyBorder="1" applyAlignment="1" applyProtection="1"/>
    <xf numFmtId="178" fontId="4" fillId="2" borderId="0" xfId="53" applyNumberFormat="1" applyFont="1" applyFill="1" applyBorder="1" applyAlignment="1" applyProtection="1">
      <alignment horizontal="center" vertical="center"/>
    </xf>
    <xf numFmtId="177" fontId="4" fillId="0" borderId="1" xfId="53" applyNumberFormat="1" applyFont="1" applyFill="1" applyBorder="1" applyAlignment="1" applyProtection="1">
      <alignment horizontal="center" vertical="center"/>
    </xf>
    <xf numFmtId="178" fontId="17" fillId="0" borderId="0" xfId="0" applyNumberFormat="1" applyFont="1" applyFill="1" applyBorder="1" applyAlignment="1" applyProtection="1"/>
    <xf numFmtId="178" fontId="18" fillId="0" borderId="0" xfId="0" applyNumberFormat="1" applyFont="1" applyFill="1" applyBorder="1" applyAlignment="1" applyProtection="1"/>
    <xf numFmtId="183" fontId="17" fillId="0" borderId="0" xfId="0" applyNumberFormat="1" applyFont="1" applyFill="1" applyBorder="1" applyAlignment="1" applyProtection="1">
      <alignment horizontal="left" vertical="center"/>
    </xf>
    <xf numFmtId="178" fontId="19" fillId="0" borderId="0" xfId="0" applyNumberFormat="1" applyFont="1" applyFill="1" applyBorder="1" applyAlignment="1" applyProtection="1">
      <alignment horizontal="left" vertical="center"/>
    </xf>
    <xf numFmtId="178" fontId="17" fillId="0" borderId="0" xfId="0" applyNumberFormat="1" applyFont="1" applyFill="1" applyBorder="1" applyAlignment="1" applyProtection="1">
      <alignment horizontal="left" vertical="center"/>
    </xf>
    <xf numFmtId="178" fontId="17" fillId="0" borderId="2" xfId="0" applyNumberFormat="1" applyFont="1" applyFill="1" applyBorder="1" applyAlignment="1" applyProtection="1">
      <alignment horizontal="center" vertical="center"/>
    </xf>
    <xf numFmtId="178" fontId="17" fillId="0" borderId="3" xfId="0" applyNumberFormat="1" applyFont="1" applyFill="1" applyBorder="1" applyAlignment="1" applyProtection="1">
      <alignment horizontal="center" vertical="center"/>
    </xf>
    <xf numFmtId="178" fontId="17" fillId="0" borderId="7" xfId="0" applyNumberFormat="1" applyFont="1" applyFill="1" applyBorder="1" applyAlignment="1" applyProtection="1">
      <alignment horizontal="center" vertical="center"/>
    </xf>
    <xf numFmtId="178" fontId="20" fillId="0" borderId="16" xfId="0" applyNumberFormat="1" applyFont="1" applyFill="1" applyBorder="1" applyAlignment="1" applyProtection="1">
      <alignment horizontal="center" vertical="center"/>
    </xf>
    <xf numFmtId="178" fontId="21" fillId="0" borderId="17" xfId="0" applyNumberFormat="1" applyFont="1" applyFill="1" applyBorder="1" applyAlignment="1" applyProtection="1">
      <alignment horizontal="center" vertical="center"/>
    </xf>
    <xf numFmtId="178" fontId="20" fillId="0" borderId="17" xfId="0" applyNumberFormat="1" applyFont="1" applyFill="1" applyBorder="1" applyAlignment="1" applyProtection="1">
      <alignment horizontal="center" vertical="center"/>
    </xf>
    <xf numFmtId="178" fontId="17" fillId="4" borderId="18" xfId="0" applyNumberFormat="1" applyFont="1" applyFill="1" applyBorder="1" applyAlignment="1" applyProtection="1">
      <alignment horizontal="center" vertical="center" wrapText="1"/>
    </xf>
    <xf numFmtId="178" fontId="19" fillId="4" borderId="19" xfId="0" applyNumberFormat="1" applyFont="1" applyFill="1" applyBorder="1" applyAlignment="1" applyProtection="1">
      <alignment horizontal="center" vertical="center" wrapText="1"/>
    </xf>
    <xf numFmtId="178" fontId="17" fillId="4" borderId="19" xfId="0" applyNumberFormat="1" applyFont="1" applyFill="1" applyBorder="1" applyAlignment="1" applyProtection="1">
      <alignment horizontal="center" vertical="center" wrapText="1"/>
    </xf>
    <xf numFmtId="177" fontId="17" fillId="7" borderId="19" xfId="0" applyNumberFormat="1" applyFont="1" applyFill="1" applyBorder="1" applyAlignment="1" applyProtection="1">
      <alignment horizontal="left" vertical="center" wrapText="1"/>
    </xf>
    <xf numFmtId="177" fontId="17" fillId="8" borderId="19" xfId="0" applyNumberFormat="1" applyFont="1" applyFill="1" applyBorder="1" applyAlignment="1" applyProtection="1">
      <alignment horizontal="left" vertical="center" wrapText="1"/>
    </xf>
    <xf numFmtId="183" fontId="17" fillId="0" borderId="3" xfId="0" applyNumberFormat="1" applyFont="1" applyFill="1" applyBorder="1" applyAlignment="1" applyProtection="1"/>
    <xf numFmtId="177" fontId="17" fillId="9" borderId="19" xfId="0" applyNumberFormat="1" applyFont="1" applyFill="1" applyBorder="1" applyAlignment="1" applyProtection="1">
      <alignment horizontal="left" vertical="center" wrapText="1"/>
    </xf>
    <xf numFmtId="178" fontId="20" fillId="0" borderId="20" xfId="0" applyNumberFormat="1" applyFont="1" applyFill="1" applyBorder="1" applyAlignment="1" applyProtection="1">
      <alignment horizontal="center" vertical="center"/>
    </xf>
    <xf numFmtId="177" fontId="17" fillId="7" borderId="21" xfId="0" applyNumberFormat="1" applyFont="1" applyFill="1" applyBorder="1" applyAlignment="1" applyProtection="1">
      <alignment horizontal="left" vertical="center" wrapText="1"/>
    </xf>
    <xf numFmtId="178" fontId="17" fillId="0" borderId="5" xfId="0" applyNumberFormat="1" applyFont="1" applyFill="1" applyBorder="1" applyAlignment="1" applyProtection="1">
      <alignment horizontal="center" vertical="center"/>
    </xf>
    <xf numFmtId="178" fontId="17" fillId="0" borderId="6" xfId="0" applyNumberFormat="1" applyFont="1" applyFill="1" applyBorder="1" applyAlignment="1" applyProtection="1">
      <alignment horizontal="center" vertical="center"/>
    </xf>
    <xf numFmtId="178" fontId="17" fillId="0" borderId="8" xfId="0" applyNumberFormat="1" applyFont="1" applyFill="1" applyBorder="1" applyAlignment="1" applyProtection="1">
      <alignment horizontal="center" vertical="center"/>
    </xf>
    <xf numFmtId="178" fontId="17" fillId="0" borderId="0" xfId="0" applyNumberFormat="1" applyFont="1" applyFill="1" applyBorder="1" applyAlignment="1" applyProtection="1">
      <alignment vertical="center" wrapText="1"/>
    </xf>
    <xf numFmtId="178" fontId="17" fillId="0" borderId="0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一般_副本JTV Daily Movement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" xfId="51"/>
    <cellStyle name="常规 18" xfId="52"/>
    <cellStyle name="常规 2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/>
  <colors>
    <mruColors>
      <color rgb="00CCFFFF"/>
      <color rgb="00FF0000"/>
      <color rgb="00000000"/>
      <color rgb="00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_GOTO\Users\onto\AppData\Local\Microsoft\Windows\Temporary%20Internet%20Files\Content.Outlook\OOO72YT6\templace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20849;&#20139;\&#33258;&#26377;&#33337;&#31649;&#29702;\&#33337;&#31649;&#21830;&#21153;\1-&#33322;&#32447;&#21830;&#21153;&#33258;&#26377;&#33337;&#36153;&#29992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船舶动态"/>
      <sheetName val="船名"/>
      <sheetName val="港口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自有船支款"/>
      <sheetName val="自有船应收租金"/>
      <sheetName val="散货船"/>
      <sheetName val="自有船经纪人佣金"/>
      <sheetName val="自有船船东费用"/>
      <sheetName val="应收款"/>
      <sheetName val="船租尾帐"/>
      <sheetName val="供船物料"/>
      <sheetName val="Sheet1"/>
      <sheetName val="汇总分析"/>
      <sheetName val="船管备用金完整数据"/>
      <sheetName val="JRCI 海盛工资"/>
      <sheetName val="退款记录"/>
      <sheetName val="Sheet2"/>
      <sheetName val="Sheet3"/>
      <sheetName val="临时文件夹"/>
      <sheetName val="船管备用金"/>
    </sheetNames>
    <sheetDataSet>
      <sheetData sheetId="0"/>
      <sheetData sheetId="1">
        <row r="2">
          <cell r="B2" t="str">
            <v>船名</v>
          </cell>
          <cell r="C2" t="str">
            <v>租家</v>
          </cell>
        </row>
        <row r="2">
          <cell r="F2" t="str">
            <v>租期</v>
          </cell>
        </row>
        <row r="2">
          <cell r="I2" t="str">
            <v>期 间</v>
          </cell>
        </row>
        <row r="2">
          <cell r="V2" t="str">
            <v>租家劳务费</v>
          </cell>
        </row>
        <row r="2">
          <cell r="Y2" t="str">
            <v>应 扣费用明细</v>
          </cell>
        </row>
        <row r="2">
          <cell r="AB2" t="str">
            <v>实收租金</v>
          </cell>
        </row>
        <row r="3">
          <cell r="B3" t="str">
            <v>JRS CARINA</v>
          </cell>
          <cell r="C3" t="str">
            <v>CCL</v>
          </cell>
        </row>
        <row r="3">
          <cell r="F3" t="str">
            <v>第1期</v>
          </cell>
        </row>
        <row r="3">
          <cell r="I3" t="str">
            <v>2017.12.10-2017.12.25</v>
          </cell>
        </row>
        <row r="3">
          <cell r="Y3" t="str">
            <v>接船检验费/交船前油耗（坞修）</v>
          </cell>
        </row>
        <row r="3">
          <cell r="AA3">
            <v>47887.535</v>
          </cell>
          <cell r="AB3">
            <v>114822.97</v>
          </cell>
        </row>
        <row r="4">
          <cell r="B4" t="str">
            <v>JRS CARINA</v>
          </cell>
          <cell r="C4" t="str">
            <v>CCL</v>
          </cell>
        </row>
        <row r="4">
          <cell r="F4" t="str">
            <v>第2期</v>
          </cell>
        </row>
        <row r="4">
          <cell r="I4" t="str">
            <v>2017.12.25-2018.01.09</v>
          </cell>
        </row>
        <row r="4">
          <cell r="AA4">
            <v>66943.75</v>
          </cell>
        </row>
        <row r="5">
          <cell r="B5" t="str">
            <v>JRS CARINA</v>
          </cell>
          <cell r="C5" t="str">
            <v>CCL</v>
          </cell>
        </row>
        <row r="5">
          <cell r="F5" t="str">
            <v>第3期</v>
          </cell>
        </row>
        <row r="5">
          <cell r="I5" t="str">
            <v>2018.01.09-2018.01.24</v>
          </cell>
        </row>
        <row r="5">
          <cell r="AA5">
            <v>66943.75</v>
          </cell>
          <cell r="AB5">
            <v>66934.3</v>
          </cell>
        </row>
        <row r="6">
          <cell r="B6" t="str">
            <v>OPDR LISBOA</v>
          </cell>
          <cell r="C6" t="str">
            <v>HMM</v>
          </cell>
        </row>
        <row r="6">
          <cell r="F6" t="str">
            <v>第1期</v>
          </cell>
        </row>
        <row r="6">
          <cell r="I6" t="str">
            <v>2018.01.25-2018.02.09</v>
          </cell>
        </row>
        <row r="6">
          <cell r="AA6">
            <v>78650</v>
          </cell>
          <cell r="AB6">
            <v>78641.69</v>
          </cell>
        </row>
        <row r="7">
          <cell r="B7" t="str">
            <v>JRS CORVUS</v>
          </cell>
          <cell r="C7" t="str">
            <v>NYK</v>
          </cell>
        </row>
        <row r="7">
          <cell r="F7" t="str">
            <v>第1期</v>
          </cell>
        </row>
        <row r="7">
          <cell r="I7" t="str">
            <v>2018.01.19-2018.02.03</v>
          </cell>
        </row>
        <row r="7">
          <cell r="Y7" t="str">
            <v>1.25%佣金</v>
          </cell>
        </row>
        <row r="7">
          <cell r="AA7">
            <v>77863.3561643836</v>
          </cell>
          <cell r="AB7">
            <v>77863.36</v>
          </cell>
        </row>
        <row r="8">
          <cell r="B8" t="str">
            <v>JRS CARINA</v>
          </cell>
          <cell r="C8" t="str">
            <v>CCL</v>
          </cell>
        </row>
        <row r="8">
          <cell r="F8" t="str">
            <v>第4期</v>
          </cell>
        </row>
        <row r="8">
          <cell r="I8" t="str">
            <v>2018.01.24-2018.02.08</v>
          </cell>
        </row>
        <row r="8">
          <cell r="AA8">
            <v>66943.75</v>
          </cell>
          <cell r="AB8">
            <v>66941.35</v>
          </cell>
        </row>
        <row r="9">
          <cell r="B9" t="str">
            <v>OPDR LISBOA</v>
          </cell>
          <cell r="C9" t="str">
            <v>HMM</v>
          </cell>
        </row>
        <row r="9">
          <cell r="F9" t="str">
            <v>第2期</v>
          </cell>
        </row>
        <row r="9">
          <cell r="I9" t="str">
            <v>2018.02.09-2018.02.24</v>
          </cell>
        </row>
        <row r="9">
          <cell r="Y9" t="str">
            <v>接船检验费</v>
          </cell>
        </row>
        <row r="9">
          <cell r="AA9">
            <v>156964.7385</v>
          </cell>
          <cell r="AB9">
            <v>156956.43</v>
          </cell>
        </row>
        <row r="10">
          <cell r="B10" t="str">
            <v>CONMAR HAWK</v>
          </cell>
          <cell r="C10" t="str">
            <v>CMS</v>
          </cell>
        </row>
        <row r="10">
          <cell r="F10" t="str">
            <v>第1期</v>
          </cell>
        </row>
        <row r="10">
          <cell r="I10" t="str">
            <v>2018.01.28-2018.02.12</v>
          </cell>
        </row>
        <row r="10">
          <cell r="Y10" t="str">
            <v>1.25%佣金</v>
          </cell>
        </row>
        <row r="10">
          <cell r="AA10">
            <v>133911.853753425</v>
          </cell>
          <cell r="AB10">
            <v>133891.85</v>
          </cell>
        </row>
        <row r="11">
          <cell r="B11" t="str">
            <v>JRS CORVUS</v>
          </cell>
          <cell r="C11" t="str">
            <v>NYK</v>
          </cell>
        </row>
        <row r="11">
          <cell r="F11" t="str">
            <v>第2期</v>
          </cell>
        </row>
        <row r="11">
          <cell r="I11" t="str">
            <v>2018.01.20-2018.02.19</v>
          </cell>
        </row>
        <row r="11">
          <cell r="Y11" t="str">
            <v>1.25%佣金/1期已付船租</v>
          </cell>
        </row>
        <row r="11">
          <cell r="AA11">
            <v>77863.3123287671</v>
          </cell>
          <cell r="AB11">
            <v>77833.35</v>
          </cell>
        </row>
        <row r="12">
          <cell r="B12" t="str">
            <v>JRS CARINA</v>
          </cell>
          <cell r="C12" t="str">
            <v>CCL</v>
          </cell>
        </row>
        <row r="12">
          <cell r="F12" t="str">
            <v>第5期</v>
          </cell>
        </row>
        <row r="12">
          <cell r="I12" t="str">
            <v>2018.02.08-2018.02.23</v>
          </cell>
        </row>
        <row r="12">
          <cell r="Y12" t="str">
            <v>春节停班7天</v>
          </cell>
        </row>
        <row r="12">
          <cell r="AA12">
            <v>35896.825</v>
          </cell>
          <cell r="AB12">
            <v>35894.43</v>
          </cell>
        </row>
        <row r="13">
          <cell r="B13" t="str">
            <v>CONMAR HAWK</v>
          </cell>
          <cell r="C13" t="str">
            <v>CMS</v>
          </cell>
        </row>
        <row r="13">
          <cell r="F13" t="str">
            <v>第2期</v>
          </cell>
        </row>
        <row r="13">
          <cell r="I13" t="str">
            <v>2018.02.12-2018.02.27</v>
          </cell>
        </row>
        <row r="13">
          <cell r="Y13" t="str">
            <v>1.25%佣金/交船检验费</v>
          </cell>
        </row>
        <row r="13">
          <cell r="AA13">
            <v>74304.9657534247</v>
          </cell>
          <cell r="AB13">
            <v>74284.97</v>
          </cell>
        </row>
        <row r="14">
          <cell r="B14" t="str">
            <v>JRS CORVUS</v>
          </cell>
          <cell r="C14" t="str">
            <v>NYK</v>
          </cell>
        </row>
        <row r="14">
          <cell r="F14" t="str">
            <v>第3期</v>
          </cell>
        </row>
        <row r="14">
          <cell r="I14" t="str">
            <v>2018.02.19-2018.03.06</v>
          </cell>
        </row>
        <row r="14">
          <cell r="Y14" t="str">
            <v>1.25%佣金</v>
          </cell>
        </row>
        <row r="14">
          <cell r="AA14">
            <v>77863.3561643836</v>
          </cell>
          <cell r="AB14">
            <v>77863.36</v>
          </cell>
        </row>
        <row r="15">
          <cell r="B15" t="str">
            <v>OPDR LISBOA</v>
          </cell>
          <cell r="C15" t="str">
            <v>HMM</v>
          </cell>
        </row>
        <row r="15">
          <cell r="F15" t="str">
            <v>第3期</v>
          </cell>
        </row>
        <row r="15">
          <cell r="I15" t="str">
            <v>2018.02.24-2018.03.11</v>
          </cell>
        </row>
        <row r="15">
          <cell r="Y15" t="str">
            <v>停租18.01.28 0530hrs-0730hrs 0.0833天</v>
          </cell>
        </row>
        <row r="15">
          <cell r="AA15">
            <v>76256.55</v>
          </cell>
          <cell r="AB15">
            <v>76248.24</v>
          </cell>
        </row>
        <row r="16">
          <cell r="B16" t="str">
            <v>CONMAR HAWK</v>
          </cell>
          <cell r="C16" t="str">
            <v>CMS</v>
          </cell>
        </row>
        <row r="16">
          <cell r="F16" t="str">
            <v>第3期</v>
          </cell>
        </row>
        <row r="16">
          <cell r="I16" t="str">
            <v>2018.02.27-2018.03.14</v>
          </cell>
        </row>
        <row r="16">
          <cell r="Y16" t="str">
            <v>1.25%佣金</v>
          </cell>
        </row>
        <row r="16">
          <cell r="AA16">
            <v>74604.9657534247</v>
          </cell>
          <cell r="AB16">
            <v>74584.97</v>
          </cell>
        </row>
        <row r="17">
          <cell r="B17" t="str">
            <v>JRS CARINA</v>
          </cell>
          <cell r="C17" t="str">
            <v>CCL</v>
          </cell>
        </row>
        <row r="17">
          <cell r="F17" t="str">
            <v>第6期</v>
          </cell>
        </row>
        <row r="17">
          <cell r="I17" t="str">
            <v>2018.02.23-2018.03.10</v>
          </cell>
        </row>
        <row r="17">
          <cell r="AA17">
            <v>66943.75</v>
          </cell>
          <cell r="AB17">
            <v>66941.35</v>
          </cell>
        </row>
        <row r="18">
          <cell r="B18" t="str">
            <v>JRS CORVUS</v>
          </cell>
          <cell r="C18" t="str">
            <v>NYK</v>
          </cell>
        </row>
        <row r="18">
          <cell r="F18" t="str">
            <v>第4期</v>
          </cell>
        </row>
        <row r="18">
          <cell r="I18" t="str">
            <v>2018.03.06-2018.03.24</v>
          </cell>
        </row>
        <row r="18">
          <cell r="Y18" t="str">
            <v>1.25%佣金/船东费用预估</v>
          </cell>
        </row>
        <row r="18">
          <cell r="AA18">
            <v>87787.1660958904</v>
          </cell>
          <cell r="AB18">
            <v>87787.16</v>
          </cell>
        </row>
        <row r="19">
          <cell r="B19" t="str">
            <v>CONMAR HAWK</v>
          </cell>
          <cell r="C19" t="str">
            <v>CMS</v>
          </cell>
        </row>
        <row r="19">
          <cell r="F19" t="str">
            <v>第4期</v>
          </cell>
        </row>
        <row r="19">
          <cell r="I19" t="str">
            <v>2018.03.14-2018.03.29</v>
          </cell>
        </row>
        <row r="19">
          <cell r="Y19" t="str">
            <v>1.25%佣金</v>
          </cell>
        </row>
        <row r="19">
          <cell r="AA19">
            <v>74604.9657534247</v>
          </cell>
          <cell r="AB19">
            <v>74584.97</v>
          </cell>
        </row>
        <row r="20">
          <cell r="B20" t="str">
            <v>CONMAR HAWK</v>
          </cell>
          <cell r="C20" t="str">
            <v>CMS</v>
          </cell>
        </row>
        <row r="20">
          <cell r="F20" t="str">
            <v>第5期</v>
          </cell>
        </row>
        <row r="20">
          <cell r="I20" t="str">
            <v>2018.03.29-2018.04.13</v>
          </cell>
        </row>
        <row r="20">
          <cell r="Y20" t="str">
            <v>1.25%佣金/船东费用</v>
          </cell>
        </row>
        <row r="20">
          <cell r="AA20">
            <v>74377.8457534247</v>
          </cell>
          <cell r="AB20">
            <v>74357.85</v>
          </cell>
        </row>
        <row r="21">
          <cell r="B21" t="str">
            <v>JRS CARINA</v>
          </cell>
          <cell r="C21" t="str">
            <v>CCL</v>
          </cell>
        </row>
        <row r="21">
          <cell r="F21" t="str">
            <v>第7期</v>
          </cell>
        </row>
        <row r="21">
          <cell r="I21" t="str">
            <v>2018.03.10-2018.03.25</v>
          </cell>
        </row>
        <row r="21">
          <cell r="Y21" t="str">
            <v>船东费用</v>
          </cell>
        </row>
        <row r="21">
          <cell r="AA21">
            <v>65058.27</v>
          </cell>
          <cell r="AB21">
            <v>65049.98</v>
          </cell>
        </row>
        <row r="22">
          <cell r="B22" t="str">
            <v>OPDR LISBOA</v>
          </cell>
          <cell r="C22" t="str">
            <v>HMM</v>
          </cell>
        </row>
        <row r="22">
          <cell r="F22" t="str">
            <v>第4期</v>
          </cell>
        </row>
        <row r="22">
          <cell r="I22" t="str">
            <v>2018.03.11-2018.03.26</v>
          </cell>
        </row>
        <row r="22">
          <cell r="AA22">
            <v>78650</v>
          </cell>
          <cell r="AB22">
            <v>78629.71</v>
          </cell>
        </row>
        <row r="23">
          <cell r="B23" t="str">
            <v>ACACIA ARIES</v>
          </cell>
          <cell r="C23" t="str">
            <v>DBR</v>
          </cell>
        </row>
        <row r="23">
          <cell r="F23" t="str">
            <v>第1期</v>
          </cell>
        </row>
        <row r="23">
          <cell r="I23" t="str">
            <v>2018.03.08-2018.03.23</v>
          </cell>
        </row>
        <row r="23">
          <cell r="Y23" t="str">
            <v>接船检验费/收租家吨税</v>
          </cell>
        </row>
        <row r="23">
          <cell r="AA23">
            <v>78865.0251208645</v>
          </cell>
          <cell r="AB23">
            <v>78865.03</v>
          </cell>
        </row>
        <row r="24">
          <cell r="B24" t="str">
            <v>OPDR LISBOA</v>
          </cell>
          <cell r="C24" t="str">
            <v>HMM</v>
          </cell>
        </row>
        <row r="24">
          <cell r="F24" t="str">
            <v>第5期</v>
          </cell>
        </row>
        <row r="24">
          <cell r="I24" t="str">
            <v>2018.03.26-2018.04.10</v>
          </cell>
        </row>
        <row r="24">
          <cell r="AA24">
            <v>78650</v>
          </cell>
          <cell r="AB24">
            <v>78629.72</v>
          </cell>
        </row>
        <row r="25">
          <cell r="B25" t="str">
            <v>ACACIA ARIES</v>
          </cell>
          <cell r="C25" t="str">
            <v>DBR</v>
          </cell>
        </row>
        <row r="25">
          <cell r="F25" t="str">
            <v>第2期</v>
          </cell>
        </row>
        <row r="25">
          <cell r="I25" t="str">
            <v>2018.03.23-2018.04.07</v>
          </cell>
        </row>
        <row r="25">
          <cell r="AA25">
            <v>131100.53255</v>
          </cell>
          <cell r="AB25">
            <v>131100.53</v>
          </cell>
        </row>
        <row r="26">
          <cell r="B26" t="str">
            <v>JRS CARINA</v>
          </cell>
          <cell r="C26" t="str">
            <v>CCL</v>
          </cell>
        </row>
        <row r="26">
          <cell r="F26" t="str">
            <v>第8期</v>
          </cell>
        </row>
        <row r="26">
          <cell r="I26" t="str">
            <v>2018.03.25-2018.04.09</v>
          </cell>
        </row>
        <row r="26">
          <cell r="Y26" t="str">
            <v>春节坞修（2.20 09:00-03.01 19:24 9.43天）/船东费用</v>
          </cell>
        </row>
        <row r="26">
          <cell r="AA26">
            <v>46313.42</v>
          </cell>
          <cell r="AB26">
            <v>46305.14</v>
          </cell>
        </row>
        <row r="27">
          <cell r="B27" t="str">
            <v>ACACIA VIRGO</v>
          </cell>
          <cell r="C27" t="str">
            <v>APL</v>
          </cell>
        </row>
        <row r="27">
          <cell r="F27" t="str">
            <v>第1期</v>
          </cell>
        </row>
        <row r="27">
          <cell r="I27" t="str">
            <v>2018.03.21-2018.04.05</v>
          </cell>
        </row>
        <row r="27">
          <cell r="AA27">
            <v>115076.25</v>
          </cell>
          <cell r="AB27">
            <v>115076.25</v>
          </cell>
        </row>
        <row r="28">
          <cell r="B28" t="str">
            <v>ACACIA LIBRA</v>
          </cell>
          <cell r="C28" t="str">
            <v>HMM</v>
          </cell>
        </row>
        <row r="28">
          <cell r="F28" t="str">
            <v>第1期</v>
          </cell>
        </row>
        <row r="28">
          <cell r="I28" t="str">
            <v>2018.03.24-2018.04.08</v>
          </cell>
        </row>
        <row r="28">
          <cell r="Y28" t="str">
            <v>接船检验费</v>
          </cell>
        </row>
        <row r="28">
          <cell r="AA28">
            <v>215570.04</v>
          </cell>
          <cell r="AB28">
            <v>215570.04</v>
          </cell>
        </row>
        <row r="29">
          <cell r="B29" t="str">
            <v>ACACIA TAURUS</v>
          </cell>
          <cell r="C29" t="str">
            <v>DYS</v>
          </cell>
        </row>
        <row r="29">
          <cell r="F29" t="str">
            <v>第1期</v>
          </cell>
        </row>
        <row r="29">
          <cell r="I29" t="str">
            <v>2018.03.27-2018.04.10</v>
          </cell>
        </row>
        <row r="29">
          <cell r="Y29" t="str">
            <v>1.25%佣金/接船检验费</v>
          </cell>
        </row>
        <row r="29">
          <cell r="AA29">
            <v>72733.5787671233</v>
          </cell>
          <cell r="AB29">
            <v>72713.58</v>
          </cell>
        </row>
        <row r="30">
          <cell r="B30" t="str">
            <v>OPDR LISBOA</v>
          </cell>
          <cell r="C30" t="str">
            <v>HMM</v>
          </cell>
        </row>
        <row r="30">
          <cell r="F30" t="str">
            <v>第6期</v>
          </cell>
        </row>
        <row r="30">
          <cell r="I30" t="str">
            <v>2018.04.10-2018.04.25</v>
          </cell>
        </row>
        <row r="30">
          <cell r="Y30" t="str">
            <v>船员劳务费1.2月</v>
          </cell>
        </row>
        <row r="30">
          <cell r="AA30">
            <v>78895</v>
          </cell>
          <cell r="AB30">
            <v>78886.72</v>
          </cell>
        </row>
        <row r="31">
          <cell r="B31" t="str">
            <v>ACACIA LIBRA</v>
          </cell>
          <cell r="C31" t="str">
            <v>HMM</v>
          </cell>
        </row>
        <row r="31">
          <cell r="F31" t="str">
            <v>第2期</v>
          </cell>
        </row>
        <row r="31">
          <cell r="I31" t="str">
            <v>2018.04.08-2018.04.23</v>
          </cell>
        </row>
        <row r="31">
          <cell r="AA31">
            <v>120000</v>
          </cell>
          <cell r="AB31">
            <v>120000</v>
          </cell>
        </row>
        <row r="32">
          <cell r="B32" t="str">
            <v>ACACIA ARIES</v>
          </cell>
          <cell r="C32" t="str">
            <v>DBR</v>
          </cell>
        </row>
        <row r="32">
          <cell r="F32" t="str">
            <v>第3期</v>
          </cell>
        </row>
        <row r="32">
          <cell r="I32" t="str">
            <v>2018.04.07-2018.04.22</v>
          </cell>
        </row>
        <row r="32">
          <cell r="AA32">
            <v>75700</v>
          </cell>
          <cell r="AB32">
            <v>75700</v>
          </cell>
        </row>
        <row r="33">
          <cell r="B33" t="str">
            <v>JRS CARINA</v>
          </cell>
          <cell r="C33" t="str">
            <v>CCL</v>
          </cell>
        </row>
        <row r="33">
          <cell r="F33" t="str">
            <v>第9期</v>
          </cell>
        </row>
        <row r="33">
          <cell r="I33" t="str">
            <v>2018.04.09-2018.04.24</v>
          </cell>
        </row>
        <row r="33">
          <cell r="Y33" t="str">
            <v>船东费用</v>
          </cell>
        </row>
        <row r="33">
          <cell r="AA33">
            <v>66738.75</v>
          </cell>
          <cell r="AB33">
            <v>66736.35</v>
          </cell>
        </row>
        <row r="34">
          <cell r="B34" t="str">
            <v>ACACIA VIRGO</v>
          </cell>
          <cell r="C34" t="str">
            <v>APL</v>
          </cell>
        </row>
        <row r="34">
          <cell r="F34" t="str">
            <v>第2期</v>
          </cell>
        </row>
        <row r="34">
          <cell r="I34" t="str">
            <v>2018.04.05-2018.04.18</v>
          </cell>
        </row>
        <row r="34">
          <cell r="AA34">
            <v>222889.5</v>
          </cell>
          <cell r="AB34">
            <v>222889.5</v>
          </cell>
        </row>
        <row r="35">
          <cell r="B35" t="str">
            <v>ACACIA TAURUS</v>
          </cell>
          <cell r="C35" t="str">
            <v>COSCO</v>
          </cell>
        </row>
        <row r="35">
          <cell r="F35" t="str">
            <v>第1期</v>
          </cell>
        </row>
        <row r="35">
          <cell r="I35" t="str">
            <v>2018.04.24-2018.05.01</v>
          </cell>
        </row>
        <row r="35">
          <cell r="Y35" t="str">
            <v>接船检验费</v>
          </cell>
        </row>
        <row r="35">
          <cell r="AA35">
            <v>37030</v>
          </cell>
          <cell r="AB35">
            <v>37030</v>
          </cell>
        </row>
        <row r="36">
          <cell r="B36" t="str">
            <v>ACACIA ARIES</v>
          </cell>
          <cell r="C36" t="str">
            <v>DBR</v>
          </cell>
        </row>
        <row r="36">
          <cell r="F36" t="str">
            <v>第4期</v>
          </cell>
        </row>
        <row r="36">
          <cell r="I36" t="str">
            <v>2018.04.22-2018.05.07</v>
          </cell>
        </row>
        <row r="36">
          <cell r="Y36" t="str">
            <v>收回3月劳务费</v>
          </cell>
        </row>
        <row r="36">
          <cell r="AA36">
            <v>79360</v>
          </cell>
          <cell r="AB36">
            <v>79360</v>
          </cell>
        </row>
        <row r="37">
          <cell r="B37" t="str">
            <v>ACACIA LEO</v>
          </cell>
          <cell r="C37" t="str">
            <v>WHL</v>
          </cell>
        </row>
        <row r="37">
          <cell r="F37" t="str">
            <v>第1期</v>
          </cell>
        </row>
        <row r="37">
          <cell r="I37" t="str">
            <v>2018.04.13-2018.04.28</v>
          </cell>
        </row>
        <row r="37">
          <cell r="AA37">
            <v>101091.780821918</v>
          </cell>
          <cell r="AB37">
            <v>101084.1</v>
          </cell>
        </row>
        <row r="38">
          <cell r="B38" t="str">
            <v>CONMAR HAWK</v>
          </cell>
          <cell r="C38" t="str">
            <v>CMS</v>
          </cell>
        </row>
        <row r="38">
          <cell r="F38" t="str">
            <v>第6期</v>
          </cell>
        </row>
        <row r="38">
          <cell r="I38" t="str">
            <v>2018.04.13-2018.04.28</v>
          </cell>
        </row>
        <row r="38">
          <cell r="Y38" t="str">
            <v>1.25%佣金</v>
          </cell>
        </row>
        <row r="38">
          <cell r="AA38">
            <v>74604.9657534247</v>
          </cell>
          <cell r="AB38">
            <v>74584.97</v>
          </cell>
        </row>
        <row r="39">
          <cell r="B39" t="str">
            <v>CONMAR HAWK</v>
          </cell>
          <cell r="C39" t="str">
            <v>CMS</v>
          </cell>
        </row>
        <row r="39">
          <cell r="F39" t="str">
            <v>第7期</v>
          </cell>
        </row>
        <row r="39">
          <cell r="I39" t="str">
            <v>2018.04.28-2018.05.13</v>
          </cell>
        </row>
        <row r="39">
          <cell r="Y39" t="str">
            <v>1.25%佣金</v>
          </cell>
        </row>
        <row r="39">
          <cell r="AA39">
            <v>74604.9657534247</v>
          </cell>
          <cell r="AB39">
            <v>74584.97</v>
          </cell>
        </row>
        <row r="40">
          <cell r="B40" t="str">
            <v>ACACIA TAURUS</v>
          </cell>
          <cell r="C40" t="str">
            <v>DYS</v>
          </cell>
        </row>
        <row r="40">
          <cell r="F40" t="str">
            <v>第2期</v>
          </cell>
        </row>
        <row r="40">
          <cell r="I40" t="str">
            <v>2018.04.10-2018.04.20</v>
          </cell>
        </row>
        <row r="40">
          <cell r="Y40" t="str">
            <v>1.25%佣金</v>
          </cell>
        </row>
        <row r="40">
          <cell r="AA40">
            <v>52238.2705479452</v>
          </cell>
          <cell r="AB40">
            <v>52218.27</v>
          </cell>
        </row>
        <row r="41">
          <cell r="B41" t="str">
            <v>JRS CARINA</v>
          </cell>
          <cell r="C41" t="str">
            <v>CCL</v>
          </cell>
        </row>
        <row r="41">
          <cell r="F41" t="str">
            <v>第10期</v>
          </cell>
        </row>
        <row r="41">
          <cell r="I41" t="str">
            <v>2018.04.24-2018.05.09</v>
          </cell>
        </row>
        <row r="41">
          <cell r="Y41" t="str">
            <v>船东费用</v>
          </cell>
        </row>
        <row r="41">
          <cell r="AA41">
            <v>66412.38</v>
          </cell>
          <cell r="AB41">
            <v>66409.98</v>
          </cell>
        </row>
        <row r="42">
          <cell r="B42" t="str">
            <v>ACACIA LEO</v>
          </cell>
          <cell r="C42" t="str">
            <v>WHL</v>
          </cell>
        </row>
        <row r="42">
          <cell r="F42" t="str">
            <v>第2期</v>
          </cell>
        </row>
        <row r="42">
          <cell r="I42" t="str">
            <v>2018.04.28-2018.05.13</v>
          </cell>
        </row>
        <row r="42">
          <cell r="AA42">
            <v>101091.780821918</v>
          </cell>
          <cell r="AB42">
            <v>101083.9</v>
          </cell>
        </row>
        <row r="43">
          <cell r="B43" t="str">
            <v>ACACIA LEO</v>
          </cell>
          <cell r="C43" t="str">
            <v>WHL</v>
          </cell>
        </row>
        <row r="43">
          <cell r="F43" t="str">
            <v>第2期</v>
          </cell>
        </row>
        <row r="43">
          <cell r="I43" t="str">
            <v>2018.04.28-2018.05.13</v>
          </cell>
        </row>
        <row r="43">
          <cell r="AA43">
            <v>207164.442</v>
          </cell>
          <cell r="AB43">
            <v>207155.74</v>
          </cell>
        </row>
        <row r="44">
          <cell r="B44" t="str">
            <v>ACACIA LIBRA</v>
          </cell>
          <cell r="C44" t="str">
            <v>HMM</v>
          </cell>
        </row>
        <row r="44">
          <cell r="F44" t="str">
            <v>第3期</v>
          </cell>
        </row>
        <row r="44">
          <cell r="I44" t="str">
            <v>2018.04.23-2018.05.08</v>
          </cell>
        </row>
        <row r="44">
          <cell r="AA44">
            <v>123000</v>
          </cell>
          <cell r="AB44">
            <v>123000</v>
          </cell>
        </row>
        <row r="45">
          <cell r="B45" t="str">
            <v>ACACIA LAN</v>
          </cell>
          <cell r="C45" t="str">
            <v>ONE</v>
          </cell>
        </row>
        <row r="45">
          <cell r="F45" t="str">
            <v>第1期</v>
          </cell>
        </row>
        <row r="45">
          <cell r="I45" t="str">
            <v>2018.04.11-2018.04.25</v>
          </cell>
        </row>
        <row r="45">
          <cell r="Y45" t="str">
            <v>1.25%佣金/预估船东费用</v>
          </cell>
        </row>
        <row r="45">
          <cell r="AA45">
            <v>66819.9657534247</v>
          </cell>
          <cell r="AB45">
            <v>66819.97</v>
          </cell>
        </row>
        <row r="46">
          <cell r="B46" t="str">
            <v>ACACIA VIRGO</v>
          </cell>
          <cell r="C46" t="str">
            <v>APL</v>
          </cell>
        </row>
        <row r="46">
          <cell r="F46" t="str">
            <v>第3期</v>
          </cell>
        </row>
        <row r="46">
          <cell r="I46" t="str">
            <v>2018.04.18-2018.05.03</v>
          </cell>
        </row>
        <row r="46">
          <cell r="AA46">
            <v>115076.25</v>
          </cell>
          <cell r="AB46">
            <v>115076.25</v>
          </cell>
        </row>
        <row r="47">
          <cell r="B47" t="str">
            <v>OPDR LISBOA</v>
          </cell>
          <cell r="C47" t="str">
            <v>HMM</v>
          </cell>
        </row>
        <row r="47">
          <cell r="F47" t="str">
            <v>第7期</v>
          </cell>
        </row>
        <row r="47">
          <cell r="I47" t="str">
            <v>2018.04.25-2018.05.10</v>
          </cell>
        </row>
        <row r="47">
          <cell r="Y47" t="str">
            <v>船员劳务费3月</v>
          </cell>
        </row>
        <row r="47">
          <cell r="AA47">
            <v>78845</v>
          </cell>
          <cell r="AB47">
            <v>78824.72</v>
          </cell>
        </row>
        <row r="48">
          <cell r="B48" t="str">
            <v>ACACIA TAURUS</v>
          </cell>
          <cell r="C48" t="str">
            <v>COSCO</v>
          </cell>
        </row>
        <row r="48">
          <cell r="F48" t="str">
            <v>第2期</v>
          </cell>
        </row>
        <row r="48">
          <cell r="I48" t="str">
            <v>2018.05.01-2018.05.08</v>
          </cell>
        </row>
        <row r="48">
          <cell r="AA48">
            <v>37380</v>
          </cell>
          <cell r="AB48">
            <v>37380</v>
          </cell>
        </row>
        <row r="49">
          <cell r="B49" t="str">
            <v>JRS CORVUS</v>
          </cell>
          <cell r="C49" t="str">
            <v>ONE</v>
          </cell>
        </row>
        <row r="49">
          <cell r="F49" t="str">
            <v>第1期</v>
          </cell>
        </row>
        <row r="49">
          <cell r="I49" t="str">
            <v>2018.04.20-2018.05.05</v>
          </cell>
        </row>
        <row r="49">
          <cell r="Y49" t="str">
            <v>1.25%佣金</v>
          </cell>
        </row>
        <row r="49">
          <cell r="AA49">
            <v>82307.1061643836</v>
          </cell>
          <cell r="AB49">
            <v>82303.32</v>
          </cell>
        </row>
        <row r="50">
          <cell r="B50" t="str">
            <v>ACACIA TAURUS</v>
          </cell>
          <cell r="C50" t="str">
            <v>DYS</v>
          </cell>
        </row>
        <row r="50">
          <cell r="F50" t="str">
            <v>prefinal</v>
          </cell>
        </row>
        <row r="50">
          <cell r="I50" t="str">
            <v>2018.04.20-2018.04.24</v>
          </cell>
        </row>
        <row r="50">
          <cell r="Y50" t="str">
            <v>1.25%佣金/还船检验费/预估船东费/停租0.03125天</v>
          </cell>
        </row>
        <row r="50">
          <cell r="AA50">
            <v>57371.5189396404</v>
          </cell>
          <cell r="AB50">
            <v>57351.52</v>
          </cell>
        </row>
        <row r="51">
          <cell r="B51" t="str">
            <v>ACACIA MING</v>
          </cell>
          <cell r="C51" t="str">
            <v>ONE</v>
          </cell>
        </row>
        <row r="51">
          <cell r="F51" t="str">
            <v>第1期</v>
          </cell>
        </row>
        <row r="51">
          <cell r="I51" t="str">
            <v>2018.04.25-2018.05.10</v>
          </cell>
        </row>
        <row r="51">
          <cell r="Y51" t="str">
            <v>1.25%佣金</v>
          </cell>
        </row>
        <row r="51">
          <cell r="AA51">
            <v>86750.8561643836</v>
          </cell>
          <cell r="AB51">
            <v>86747.08</v>
          </cell>
        </row>
        <row r="52">
          <cell r="B52" t="str">
            <v>ACACIA LAN</v>
          </cell>
          <cell r="C52" t="str">
            <v>Heung-A</v>
          </cell>
        </row>
        <row r="52">
          <cell r="F52" t="str">
            <v>第1期</v>
          </cell>
        </row>
        <row r="52">
          <cell r="I52" t="str">
            <v>2018.04.29-2018.05.14</v>
          </cell>
        </row>
        <row r="52">
          <cell r="AA52">
            <v>78943.75</v>
          </cell>
          <cell r="AB52">
            <v>78928.75</v>
          </cell>
        </row>
        <row r="53">
          <cell r="B53" t="str">
            <v>ACACIA ARIES</v>
          </cell>
          <cell r="C53" t="str">
            <v>DBR</v>
          </cell>
        </row>
        <row r="53">
          <cell r="F53" t="str">
            <v>第5期</v>
          </cell>
        </row>
        <row r="53">
          <cell r="I53" t="str">
            <v>2018.05.07-2018.05.22</v>
          </cell>
        </row>
        <row r="53">
          <cell r="AA53">
            <v>75700</v>
          </cell>
          <cell r="AB53">
            <v>75700</v>
          </cell>
        </row>
        <row r="54">
          <cell r="B54" t="str">
            <v>CONMAR HAWK</v>
          </cell>
          <cell r="C54" t="str">
            <v>CMS</v>
          </cell>
        </row>
        <row r="54">
          <cell r="F54" t="str">
            <v>第8期</v>
          </cell>
        </row>
        <row r="54">
          <cell r="I54" t="str">
            <v>2018.05.13-2018.05.28</v>
          </cell>
        </row>
        <row r="54">
          <cell r="Y54" t="str">
            <v>1.25%佣金/船东费返还</v>
          </cell>
        </row>
        <row r="54">
          <cell r="AA54">
            <v>74808.4557534247</v>
          </cell>
          <cell r="AB54">
            <v>74788.46</v>
          </cell>
        </row>
        <row r="55">
          <cell r="B55" t="str">
            <v>JRS CARINA</v>
          </cell>
          <cell r="C55" t="str">
            <v>CCL</v>
          </cell>
        </row>
        <row r="55">
          <cell r="F55" t="str">
            <v>第11期</v>
          </cell>
        </row>
        <row r="55">
          <cell r="I55" t="str">
            <v>2018.05.09-2018.05.24</v>
          </cell>
        </row>
        <row r="55">
          <cell r="AA55">
            <v>66943.75</v>
          </cell>
          <cell r="AB55">
            <v>66941.35</v>
          </cell>
        </row>
        <row r="56">
          <cell r="B56" t="str">
            <v>ACACIA LIBRA</v>
          </cell>
          <cell r="C56" t="str">
            <v>HMM</v>
          </cell>
        </row>
        <row r="56">
          <cell r="F56" t="str">
            <v>第4期</v>
          </cell>
        </row>
        <row r="56">
          <cell r="I56" t="str">
            <v>2018.05.08-2018.05.23</v>
          </cell>
        </row>
        <row r="56">
          <cell r="AA56">
            <v>121000</v>
          </cell>
          <cell r="AB56">
            <v>121000</v>
          </cell>
        </row>
        <row r="57">
          <cell r="B57" t="str">
            <v>ACACIA VIRGO</v>
          </cell>
          <cell r="C57" t="str">
            <v>APL</v>
          </cell>
        </row>
        <row r="57">
          <cell r="F57" t="str">
            <v>第4期</v>
          </cell>
        </row>
        <row r="57">
          <cell r="I57" t="str">
            <v>2018.05.03-2018.05.18</v>
          </cell>
        </row>
        <row r="57">
          <cell r="AA57">
            <v>115655.25</v>
          </cell>
          <cell r="AB57">
            <v>115655.25</v>
          </cell>
        </row>
        <row r="58">
          <cell r="B58" t="str">
            <v>OPDR LISBOA</v>
          </cell>
          <cell r="C58" t="str">
            <v>HMM</v>
          </cell>
        </row>
        <row r="58">
          <cell r="F58" t="str">
            <v>第8期</v>
          </cell>
        </row>
        <row r="58">
          <cell r="I58" t="str">
            <v>2018.05.10-2018.05.25</v>
          </cell>
        </row>
        <row r="58">
          <cell r="AA58">
            <v>78650</v>
          </cell>
          <cell r="AB58">
            <v>78641.72</v>
          </cell>
        </row>
        <row r="59">
          <cell r="B59" t="str">
            <v>JRS CORVUS</v>
          </cell>
          <cell r="C59" t="str">
            <v>ONE</v>
          </cell>
        </row>
        <row r="59">
          <cell r="F59" t="str">
            <v>第2期</v>
          </cell>
        </row>
        <row r="59">
          <cell r="I59" t="str">
            <v>2018.05.05-2018.05.20</v>
          </cell>
        </row>
        <row r="59">
          <cell r="Y59" t="str">
            <v>1.25%佣金</v>
          </cell>
        </row>
        <row r="59">
          <cell r="AA59">
            <v>163101.246164384</v>
          </cell>
          <cell r="AB59">
            <v>163097.52</v>
          </cell>
        </row>
        <row r="60">
          <cell r="B60" t="str">
            <v>ACACIA MING</v>
          </cell>
          <cell r="C60" t="str">
            <v>ONE</v>
          </cell>
        </row>
        <row r="60">
          <cell r="F60" t="str">
            <v>第2期</v>
          </cell>
        </row>
        <row r="60">
          <cell r="I60" t="str">
            <v>2018.05.10-2018.05.25</v>
          </cell>
        </row>
        <row r="60">
          <cell r="Y60" t="str">
            <v>1.25%佣金</v>
          </cell>
        </row>
        <row r="60">
          <cell r="AA60">
            <v>86750.8561643836</v>
          </cell>
          <cell r="AB60">
            <v>86747.14</v>
          </cell>
        </row>
        <row r="61">
          <cell r="B61" t="str">
            <v>ACACIA LAN</v>
          </cell>
          <cell r="C61" t="str">
            <v>Heung-A</v>
          </cell>
        </row>
        <row r="61">
          <cell r="F61" t="str">
            <v>第2期</v>
          </cell>
        </row>
        <row r="61">
          <cell r="I61" t="str">
            <v>2018.05.14-2018.05.29</v>
          </cell>
        </row>
        <row r="61">
          <cell r="Y61" t="str">
            <v>接船检验费</v>
          </cell>
        </row>
        <row r="61">
          <cell r="AA61">
            <v>262008.778</v>
          </cell>
          <cell r="AB61">
            <v>261993.78</v>
          </cell>
        </row>
        <row r="62">
          <cell r="B62" t="str">
            <v>ACACIA LAN</v>
          </cell>
          <cell r="C62" t="str">
            <v>ONE</v>
          </cell>
        </row>
        <row r="62">
          <cell r="F62" t="str">
            <v>第2期</v>
          </cell>
        </row>
        <row r="62">
          <cell r="I62" t="str">
            <v>2018.04.25-2018.04.26</v>
          </cell>
        </row>
        <row r="62">
          <cell r="Y62" t="str">
            <v>1.25%佣金</v>
          </cell>
        </row>
        <row r="62">
          <cell r="AA62">
            <v>5487.1404109589</v>
          </cell>
          <cell r="AB62">
            <v>5487.14</v>
          </cell>
        </row>
        <row r="63">
          <cell r="B63" t="str">
            <v>ACACIA TAURUS</v>
          </cell>
          <cell r="C63" t="str">
            <v>COSCO</v>
          </cell>
        </row>
        <row r="63">
          <cell r="F63" t="str">
            <v>第3期</v>
          </cell>
        </row>
        <row r="63">
          <cell r="I63" t="str">
            <v>2018.05.08-2018.05.13</v>
          </cell>
        </row>
        <row r="63">
          <cell r="AA63">
            <v>25809.9822</v>
          </cell>
          <cell r="AB63">
            <v>25809.98</v>
          </cell>
        </row>
        <row r="64">
          <cell r="B64" t="str">
            <v>Heung-A Jakarta </v>
          </cell>
          <cell r="C64" t="str">
            <v>Heung-A</v>
          </cell>
        </row>
        <row r="64">
          <cell r="F64" t="str">
            <v>第1期</v>
          </cell>
        </row>
        <row r="64">
          <cell r="I64" t="str">
            <v>2018.05.04-2018.05.19</v>
          </cell>
        </row>
        <row r="64">
          <cell r="Y64" t="str">
            <v>1.25%佣金</v>
          </cell>
        </row>
        <row r="64">
          <cell r="AA64">
            <v>94331.25</v>
          </cell>
          <cell r="AB64">
            <v>94312.54</v>
          </cell>
        </row>
        <row r="65">
          <cell r="B65" t="str">
            <v>Heung-A Manila </v>
          </cell>
          <cell r="C65" t="str">
            <v>Heung-A</v>
          </cell>
        </row>
        <row r="65">
          <cell r="F65" t="str">
            <v>第1期</v>
          </cell>
        </row>
        <row r="65">
          <cell r="I65" t="str">
            <v>2018.05.06-2018.05.21</v>
          </cell>
        </row>
        <row r="65">
          <cell r="Y65" t="str">
            <v>1.25%佣金</v>
          </cell>
        </row>
        <row r="65">
          <cell r="AA65">
            <v>94331.25</v>
          </cell>
          <cell r="AB65">
            <v>94312.54</v>
          </cell>
        </row>
        <row r="66">
          <cell r="B66" t="str">
            <v>Heung-A Singapore</v>
          </cell>
          <cell r="C66" t="str">
            <v>SKR</v>
          </cell>
        </row>
        <row r="66">
          <cell r="F66" t="str">
            <v>第1期</v>
          </cell>
        </row>
        <row r="66">
          <cell r="I66" t="str">
            <v>2018.05.09-2018.05.24</v>
          </cell>
        </row>
        <row r="66">
          <cell r="AA66">
            <v>97500</v>
          </cell>
          <cell r="AB66">
            <v>97496.31</v>
          </cell>
        </row>
        <row r="67">
          <cell r="B67" t="str">
            <v>ACACIA ARIES</v>
          </cell>
          <cell r="C67" t="str">
            <v>DBR</v>
          </cell>
        </row>
        <row r="67">
          <cell r="F67" t="str">
            <v>第6期</v>
          </cell>
        </row>
        <row r="67">
          <cell r="I67" t="str">
            <v>2018.05.22-2018.06.06</v>
          </cell>
        </row>
        <row r="67">
          <cell r="Y67" t="str">
            <v>收回4月劳务费/3月船东费/停租 1.7257天</v>
          </cell>
        </row>
        <row r="67">
          <cell r="AA67">
            <v>70186.83</v>
          </cell>
          <cell r="AB67">
            <v>70186.62</v>
          </cell>
        </row>
        <row r="68">
          <cell r="B68" t="str">
            <v>CONMAR HAWK</v>
          </cell>
          <cell r="C68" t="str">
            <v>CMS</v>
          </cell>
        </row>
        <row r="68">
          <cell r="F68" t="str">
            <v>第9期</v>
          </cell>
        </row>
        <row r="68">
          <cell r="I68" t="str">
            <v>2018.05.28-2018.06.12</v>
          </cell>
        </row>
        <row r="68">
          <cell r="Y68" t="str">
            <v>1.25%佣金</v>
          </cell>
        </row>
        <row r="68">
          <cell r="AA68">
            <v>74604.9657534247</v>
          </cell>
          <cell r="AB68">
            <v>74584.97</v>
          </cell>
        </row>
        <row r="69">
          <cell r="B69" t="str">
            <v>JRS CARINA</v>
          </cell>
          <cell r="C69" t="str">
            <v>CCL</v>
          </cell>
        </row>
        <row r="69">
          <cell r="F69" t="str">
            <v>第12期</v>
          </cell>
        </row>
        <row r="69">
          <cell r="I69" t="str">
            <v>2018.05.24-2018.06.08</v>
          </cell>
        </row>
        <row r="69">
          <cell r="Y69" t="str">
            <v>船东费用</v>
          </cell>
        </row>
        <row r="69">
          <cell r="AA69">
            <v>66504.17</v>
          </cell>
          <cell r="AB69">
            <v>66501.77</v>
          </cell>
        </row>
        <row r="70">
          <cell r="B70" t="str">
            <v>JRS CORVUS</v>
          </cell>
          <cell r="C70" t="str">
            <v>ONE</v>
          </cell>
        </row>
        <row r="70">
          <cell r="F70" t="str">
            <v>第3期</v>
          </cell>
        </row>
        <row r="70">
          <cell r="I70" t="str">
            <v>2018.05.20-2018.06.04</v>
          </cell>
        </row>
        <row r="70">
          <cell r="Y70" t="str">
            <v>1.25%佣金</v>
          </cell>
        </row>
        <row r="70">
          <cell r="AA70">
            <v>86787.9661643836</v>
          </cell>
          <cell r="AB70">
            <v>86784.27</v>
          </cell>
        </row>
        <row r="71">
          <cell r="B71" t="str">
            <v>ACACIA LAN</v>
          </cell>
          <cell r="C71" t="str">
            <v>Heung-A</v>
          </cell>
        </row>
        <row r="71">
          <cell r="F71" t="str">
            <v>第3期</v>
          </cell>
        </row>
        <row r="71">
          <cell r="I71" t="str">
            <v>2018.05.29-2018.06.13</v>
          </cell>
        </row>
        <row r="71">
          <cell r="Y71" t="str">
            <v>停租18.04.29-04.30 0.9028天</v>
          </cell>
        </row>
        <row r="71">
          <cell r="AA71">
            <v>73180.76</v>
          </cell>
          <cell r="AB71">
            <v>73165.76</v>
          </cell>
        </row>
        <row r="72">
          <cell r="B72" t="str">
            <v>ACACIA LEO</v>
          </cell>
          <cell r="C72" t="str">
            <v>WHL</v>
          </cell>
        </row>
        <row r="72">
          <cell r="F72" t="str">
            <v>prefinal</v>
          </cell>
        </row>
        <row r="72">
          <cell r="I72" t="str">
            <v>2018.05.13-2018.06.12</v>
          </cell>
        </row>
        <row r="72">
          <cell r="Y72" t="str">
            <v>预估船东费/雨刷马达费用/停租0.5396天/停租0.9792天</v>
          </cell>
        </row>
        <row r="72">
          <cell r="AA72">
            <v>20626.5559315068</v>
          </cell>
          <cell r="AB72">
            <v>20618.8</v>
          </cell>
        </row>
        <row r="73">
          <cell r="B73" t="str">
            <v>ACACIA LIBRA</v>
          </cell>
          <cell r="C73" t="str">
            <v>HMM</v>
          </cell>
        </row>
        <row r="73">
          <cell r="F73" t="str">
            <v>第5期</v>
          </cell>
        </row>
        <row r="73">
          <cell r="I73" t="str">
            <v>2018.05.23-2018.06.07</v>
          </cell>
        </row>
        <row r="73">
          <cell r="AA73">
            <v>121000</v>
          </cell>
          <cell r="AB73">
            <v>121000</v>
          </cell>
        </row>
        <row r="74">
          <cell r="B74" t="str">
            <v>ACACIA MING</v>
          </cell>
          <cell r="C74" t="str">
            <v>ONE</v>
          </cell>
        </row>
        <row r="74">
          <cell r="F74" t="str">
            <v>第3期</v>
          </cell>
        </row>
        <row r="74">
          <cell r="I74" t="str">
            <v>2018.05.25-2018.06.09</v>
          </cell>
        </row>
        <row r="74">
          <cell r="Y74" t="str">
            <v>1.25%佣金</v>
          </cell>
        </row>
        <row r="74">
          <cell r="AA74">
            <v>170757.996164384</v>
          </cell>
          <cell r="AB74">
            <v>170754.3</v>
          </cell>
        </row>
        <row r="75">
          <cell r="B75" t="str">
            <v>OPDR LISBOA</v>
          </cell>
          <cell r="C75" t="str">
            <v>HMM</v>
          </cell>
        </row>
        <row r="75">
          <cell r="F75" t="str">
            <v>第9期</v>
          </cell>
        </row>
        <row r="75">
          <cell r="I75" t="str">
            <v>2018.05.25-2018.06.07</v>
          </cell>
        </row>
        <row r="75">
          <cell r="AA75">
            <v>68163.3333333333</v>
          </cell>
          <cell r="AB75">
            <v>68155.05</v>
          </cell>
        </row>
        <row r="76">
          <cell r="B76" t="str">
            <v>ACACIA VIRGO</v>
          </cell>
          <cell r="C76" t="str">
            <v>APL</v>
          </cell>
        </row>
        <row r="76">
          <cell r="F76" t="str">
            <v>第5期</v>
          </cell>
        </row>
        <row r="76">
          <cell r="I76" t="str">
            <v>2018.05.18-2018.06.02</v>
          </cell>
        </row>
        <row r="76">
          <cell r="Y76" t="str">
            <v>租家承担2/3 吨税</v>
          </cell>
        </row>
        <row r="76">
          <cell r="AA76">
            <v>117255.597941822</v>
          </cell>
          <cell r="AB76">
            <v>117255.6</v>
          </cell>
        </row>
        <row r="77">
          <cell r="B77" t="str">
            <v>ACACIA LAN</v>
          </cell>
          <cell r="C77" t="str">
            <v>ONE</v>
          </cell>
        </row>
        <row r="77">
          <cell r="F77" t="str">
            <v>prefinal</v>
          </cell>
        </row>
        <row r="77">
          <cell r="I77" t="str">
            <v>2018.04.26-2018.04.29</v>
          </cell>
        </row>
        <row r="77">
          <cell r="Y77" t="str">
            <v>1.25%佣金/租家应返还多扣的预估船东费</v>
          </cell>
        </row>
        <row r="77">
          <cell r="AA77">
            <v>-45314.083869863</v>
          </cell>
          <cell r="AB77">
            <v>-45314.08</v>
          </cell>
        </row>
        <row r="78">
          <cell r="B78" t="str">
            <v>ACACIA ARIES</v>
          </cell>
          <cell r="C78" t="str">
            <v>DBR</v>
          </cell>
        </row>
        <row r="78">
          <cell r="F78" t="str">
            <v>final</v>
          </cell>
        </row>
        <row r="78">
          <cell r="I78" t="str">
            <v>2018.06.06-2018.06.14</v>
          </cell>
        </row>
        <row r="78">
          <cell r="Y78" t="str">
            <v>还船检验费/4.5月船东费/收回5月劳务费</v>
          </cell>
        </row>
        <row r="78">
          <cell r="AA78">
            <v>-44497.13937</v>
          </cell>
          <cell r="AB78">
            <v>-44497.14</v>
          </cell>
        </row>
        <row r="79">
          <cell r="B79" t="str">
            <v>Heung-A Jakarta </v>
          </cell>
          <cell r="C79" t="str">
            <v>Heung-A</v>
          </cell>
        </row>
        <row r="79">
          <cell r="F79" t="str">
            <v>第2期</v>
          </cell>
        </row>
        <row r="79">
          <cell r="I79" t="str">
            <v>2018.05.19-2018.06.03</v>
          </cell>
        </row>
        <row r="79">
          <cell r="Y79" t="str">
            <v>1.25%佣金</v>
          </cell>
        </row>
        <row r="79">
          <cell r="AA79">
            <v>95531.25</v>
          </cell>
          <cell r="AB79">
            <v>95512.56</v>
          </cell>
        </row>
        <row r="80">
          <cell r="B80" t="str">
            <v>Heung-A Manila </v>
          </cell>
          <cell r="C80" t="str">
            <v>Heung-A</v>
          </cell>
        </row>
        <row r="80">
          <cell r="F80" t="str">
            <v>第2期</v>
          </cell>
        </row>
        <row r="80">
          <cell r="I80" t="str">
            <v>2018.05.21-2018.06.05</v>
          </cell>
        </row>
        <row r="80">
          <cell r="Y80" t="str">
            <v>1.25%佣金</v>
          </cell>
        </row>
        <row r="80">
          <cell r="AA80">
            <v>95531.25</v>
          </cell>
          <cell r="AB80">
            <v>95512.55</v>
          </cell>
        </row>
        <row r="81">
          <cell r="B81" t="str">
            <v>Heung-A Singapore</v>
          </cell>
          <cell r="C81" t="str">
            <v>SKR</v>
          </cell>
        </row>
        <row r="81">
          <cell r="F81" t="str">
            <v>第2期</v>
          </cell>
        </row>
        <row r="81">
          <cell r="I81" t="str">
            <v>2018.05.24-2018.06.08</v>
          </cell>
        </row>
        <row r="81">
          <cell r="AA81">
            <v>97500</v>
          </cell>
          <cell r="AB81">
            <v>97496.3</v>
          </cell>
        </row>
        <row r="82">
          <cell r="B82" t="str">
            <v>Heung-A Singapore</v>
          </cell>
          <cell r="C82" t="str">
            <v>SKR</v>
          </cell>
        </row>
        <row r="82">
          <cell r="F82" t="str">
            <v>第2期</v>
          </cell>
        </row>
        <row r="82">
          <cell r="I82" t="str">
            <v>2018.05.24-2018.06.08</v>
          </cell>
        </row>
        <row r="82">
          <cell r="AA82">
            <v>56721.42</v>
          </cell>
          <cell r="AB82">
            <v>56717.71</v>
          </cell>
        </row>
        <row r="83">
          <cell r="B83" t="str">
            <v>ACACIA TAURUS</v>
          </cell>
          <cell r="C83" t="str">
            <v>COSCO</v>
          </cell>
        </row>
        <row r="83">
          <cell r="F83" t="str">
            <v>prefinal</v>
          </cell>
        </row>
        <row r="83">
          <cell r="I83" t="str">
            <v>2018.05.13-2018.05.14</v>
          </cell>
        </row>
        <row r="83">
          <cell r="Y83" t="str">
            <v>预估船东费/回收冷藏监管及自引自靠</v>
          </cell>
        </row>
        <row r="83">
          <cell r="AA83">
            <v>31065.5268</v>
          </cell>
          <cell r="AB83">
            <v>31065.53</v>
          </cell>
        </row>
        <row r="84">
          <cell r="B84" t="str">
            <v>ACACIA TAURUS</v>
          </cell>
          <cell r="C84" t="str">
            <v>COSCO</v>
          </cell>
        </row>
        <row r="84">
          <cell r="F84" t="str">
            <v>prefinal</v>
          </cell>
        </row>
        <row r="84">
          <cell r="I84" t="str">
            <v>2018.05.14-2018.05.18</v>
          </cell>
        </row>
        <row r="84">
          <cell r="Y84" t="str">
            <v>还船检验费</v>
          </cell>
        </row>
        <row r="84">
          <cell r="AA84">
            <v>-21979.0515</v>
          </cell>
          <cell r="AB84">
            <v>-21979.05</v>
          </cell>
        </row>
        <row r="85">
          <cell r="B85" t="str">
            <v>ACACIA TAURUS</v>
          </cell>
          <cell r="C85" t="str">
            <v>KMTC</v>
          </cell>
        </row>
        <row r="85">
          <cell r="F85" t="str">
            <v>第1期</v>
          </cell>
        </row>
        <row r="85">
          <cell r="I85" t="str">
            <v>2018.05.20-2018.06.03</v>
          </cell>
        </row>
        <row r="85">
          <cell r="Y85" t="str">
            <v>1.25%佣金/租家扣除预估费及油款预估</v>
          </cell>
        </row>
        <row r="85">
          <cell r="AA85">
            <v>44112.5</v>
          </cell>
          <cell r="AB85">
            <v>44112.5</v>
          </cell>
        </row>
        <row r="86">
          <cell r="B86" t="str">
            <v>ACACIA TAURUS</v>
          </cell>
          <cell r="C86" t="str">
            <v>KMTC</v>
          </cell>
        </row>
        <row r="86">
          <cell r="F86" t="str">
            <v>prefinal</v>
          </cell>
        </row>
        <row r="86">
          <cell r="I86" t="str">
            <v>2018.05.20-2018.06.03</v>
          </cell>
        </row>
        <row r="86">
          <cell r="Y86" t="str">
            <v>1.25%佣金/船东费预留/租家已付款</v>
          </cell>
        </row>
        <row r="86">
          <cell r="AA86">
            <v>5000.99999999999</v>
          </cell>
          <cell r="AB86">
            <v>5001</v>
          </cell>
        </row>
        <row r="87">
          <cell r="B87" t="str">
            <v>JRS CORVUS</v>
          </cell>
          <cell r="C87" t="str">
            <v>NYK</v>
          </cell>
        </row>
        <row r="87">
          <cell r="F87" t="str">
            <v>final</v>
          </cell>
        </row>
        <row r="87">
          <cell r="I87" t="str">
            <v>2018.03.24-2018.04.05</v>
          </cell>
        </row>
        <row r="87">
          <cell r="Y87" t="str">
            <v>1.25%佣金/停租（2.23 05:06-2.27 11:00 SHA 4.24583天）/接还船检验费/停租（1.22 18:00-1.23 07:00LT 0.54167天）/返还船东费预估/1-4月船东费</v>
          </cell>
        </row>
        <row r="87">
          <cell r="AA87">
            <v>-1887.97110273972</v>
          </cell>
          <cell r="AB87">
            <v>-179.7</v>
          </cell>
        </row>
        <row r="88">
          <cell r="B88" t="str">
            <v>CONMAR HAWK</v>
          </cell>
          <cell r="C88" t="str">
            <v>CMS</v>
          </cell>
        </row>
        <row r="88">
          <cell r="F88" t="str">
            <v>第10期</v>
          </cell>
        </row>
        <row r="88">
          <cell r="I88" t="str">
            <v>2018.06.12-2018.06.27</v>
          </cell>
        </row>
        <row r="88">
          <cell r="Y88" t="str">
            <v>1.25%佣金</v>
          </cell>
        </row>
        <row r="88">
          <cell r="AA88">
            <v>74604.9657534247</v>
          </cell>
          <cell r="AB88">
            <v>74584.97</v>
          </cell>
        </row>
        <row r="89">
          <cell r="B89" t="str">
            <v>JRS CARINA</v>
          </cell>
          <cell r="C89" t="str">
            <v>CCL</v>
          </cell>
        </row>
        <row r="89">
          <cell r="F89" t="str">
            <v>第13期</v>
          </cell>
        </row>
        <row r="89">
          <cell r="I89" t="str">
            <v>2018.06.08-2018.06.23</v>
          </cell>
        </row>
        <row r="89">
          <cell r="AA89">
            <v>66943.75</v>
          </cell>
          <cell r="AB89">
            <v>66941.35</v>
          </cell>
        </row>
        <row r="90">
          <cell r="B90" t="str">
            <v>JRS CORVUS</v>
          </cell>
          <cell r="C90" t="str">
            <v>ONE</v>
          </cell>
        </row>
        <row r="90">
          <cell r="F90" t="str">
            <v>第4期</v>
          </cell>
        </row>
        <row r="90">
          <cell r="I90" t="str">
            <v>2018.06.04-2018.06.19</v>
          </cell>
        </row>
        <row r="90">
          <cell r="Y90" t="str">
            <v>1.25%佣金</v>
          </cell>
        </row>
        <row r="90">
          <cell r="AA90">
            <v>82307.1061643836</v>
          </cell>
          <cell r="AB90">
            <v>82303.4</v>
          </cell>
        </row>
        <row r="91">
          <cell r="B91" t="str">
            <v>ACACIA LAN</v>
          </cell>
          <cell r="C91" t="str">
            <v>Heung-A</v>
          </cell>
        </row>
        <row r="91">
          <cell r="F91" t="str">
            <v>第4期</v>
          </cell>
        </row>
        <row r="91">
          <cell r="I91" t="str">
            <v>2018.06.13-2018.06.28</v>
          </cell>
        </row>
        <row r="91">
          <cell r="Y91" t="str">
            <v>停租18.05.18-5.20 2.0576天</v>
          </cell>
        </row>
        <row r="91">
          <cell r="AA91">
            <v>60623.7</v>
          </cell>
          <cell r="AB91">
            <v>60608.7</v>
          </cell>
        </row>
        <row r="92">
          <cell r="B92" t="str">
            <v>ACACIA LIBRA</v>
          </cell>
          <cell r="C92" t="str">
            <v>HMM</v>
          </cell>
        </row>
        <row r="92">
          <cell r="F92" t="str">
            <v>prefinal</v>
          </cell>
        </row>
        <row r="92">
          <cell r="I92" t="str">
            <v>2018.06.07-2018.06.21</v>
          </cell>
        </row>
        <row r="92">
          <cell r="Y92" t="str">
            <v>船东费预留/劳务费冷藏监管</v>
          </cell>
        </row>
        <row r="92">
          <cell r="AA92">
            <v>-18971.115</v>
          </cell>
          <cell r="AB92">
            <v>-18971.11</v>
          </cell>
        </row>
        <row r="93">
          <cell r="B93" t="str">
            <v>ACACIA MING</v>
          </cell>
          <cell r="C93" t="str">
            <v>ONE</v>
          </cell>
        </row>
        <row r="93">
          <cell r="F93" t="str">
            <v>第4期</v>
          </cell>
        </row>
        <row r="93">
          <cell r="I93" t="str">
            <v>2018.06.09-2018.06.24</v>
          </cell>
        </row>
        <row r="93">
          <cell r="Y93" t="str">
            <v>1.25%佣金</v>
          </cell>
        </row>
        <row r="93">
          <cell r="AA93">
            <v>86750.8561643836</v>
          </cell>
          <cell r="AB93">
            <v>86747.13</v>
          </cell>
        </row>
        <row r="94">
          <cell r="B94" t="str">
            <v>OPDR LISBOA</v>
          </cell>
          <cell r="C94" t="str">
            <v>HMM</v>
          </cell>
        </row>
        <row r="94">
          <cell r="F94" t="str">
            <v>final</v>
          </cell>
        </row>
        <row r="94">
          <cell r="I94" t="str">
            <v>2018.06.07-2018.06.28</v>
          </cell>
        </row>
        <row r="94">
          <cell r="Y94" t="str">
            <v>还船检验费/船东费/船员劳务费4.5.6月</v>
          </cell>
        </row>
        <row r="94">
          <cell r="AA94">
            <v>38887.1953333333</v>
          </cell>
          <cell r="AB94">
            <v>38879.04</v>
          </cell>
        </row>
        <row r="95">
          <cell r="B95" t="str">
            <v>ACACIA VIRGO</v>
          </cell>
          <cell r="C95" t="str">
            <v>APL</v>
          </cell>
        </row>
        <row r="95">
          <cell r="F95" t="str">
            <v>第6期</v>
          </cell>
        </row>
        <row r="95">
          <cell r="I95" t="str">
            <v>2018.06.02-2018.06.17</v>
          </cell>
        </row>
        <row r="95">
          <cell r="Y95" t="str">
            <v>交船检验费</v>
          </cell>
        </row>
        <row r="95">
          <cell r="AA95">
            <v>114770.4</v>
          </cell>
          <cell r="AB95">
            <v>114770.4</v>
          </cell>
        </row>
        <row r="96">
          <cell r="B96" t="str">
            <v>Heung-A Jakarta </v>
          </cell>
          <cell r="C96" t="str">
            <v>Heung-A</v>
          </cell>
        </row>
        <row r="96">
          <cell r="F96" t="str">
            <v>第3期</v>
          </cell>
        </row>
        <row r="96">
          <cell r="I96" t="str">
            <v>2018.06.03-2018.06.18</v>
          </cell>
        </row>
        <row r="96">
          <cell r="Y96" t="str">
            <v>1.25%佣金</v>
          </cell>
        </row>
        <row r="96">
          <cell r="AA96">
            <v>237300.489</v>
          </cell>
          <cell r="AB96">
            <v>237281.78</v>
          </cell>
        </row>
        <row r="97">
          <cell r="B97" t="str">
            <v>Heung-A Manila </v>
          </cell>
          <cell r="C97" t="str">
            <v>Heung-A</v>
          </cell>
        </row>
        <row r="97">
          <cell r="F97" t="str">
            <v>prefinal</v>
          </cell>
        </row>
        <row r="97">
          <cell r="I97" t="str">
            <v>2018.06.05-2018.07.03</v>
          </cell>
        </row>
        <row r="97">
          <cell r="Y97" t="str">
            <v>1.25%佣金/船东费预留</v>
          </cell>
        </row>
        <row r="97">
          <cell r="AA97">
            <v>137967.7</v>
          </cell>
          <cell r="AB97">
            <v>137948.98</v>
          </cell>
        </row>
        <row r="98">
          <cell r="B98" t="str">
            <v>Heung-A Singapore</v>
          </cell>
          <cell r="C98" t="str">
            <v>SKR</v>
          </cell>
        </row>
        <row r="98">
          <cell r="F98" t="str">
            <v>第3期</v>
          </cell>
        </row>
        <row r="98">
          <cell r="I98" t="str">
            <v>2018.06.08-2018.06.23</v>
          </cell>
        </row>
        <row r="98">
          <cell r="AA98">
            <v>97500</v>
          </cell>
          <cell r="AB98">
            <v>97496.28</v>
          </cell>
        </row>
        <row r="99">
          <cell r="B99" t="str">
            <v>ACACIA TAURUS</v>
          </cell>
          <cell r="C99" t="str">
            <v>SNL</v>
          </cell>
        </row>
        <row r="99">
          <cell r="F99" t="str">
            <v>第1期</v>
          </cell>
        </row>
        <row r="99">
          <cell r="I99" t="str">
            <v>2018.06.08-2018.06.15</v>
          </cell>
        </row>
        <row r="99">
          <cell r="AA99">
            <v>37601.6666666667</v>
          </cell>
          <cell r="AB99">
            <v>37580.67</v>
          </cell>
        </row>
        <row r="100">
          <cell r="B100" t="str">
            <v>ACACIA TAURUS</v>
          </cell>
          <cell r="C100" t="str">
            <v>SNL</v>
          </cell>
        </row>
        <row r="100">
          <cell r="F100" t="str">
            <v>prefinal</v>
          </cell>
        </row>
        <row r="100">
          <cell r="I100" t="str">
            <v>2018.06.15-2018.06.24</v>
          </cell>
        </row>
        <row r="100">
          <cell r="Y100" t="str">
            <v>接还船检验费/船东费预留</v>
          </cell>
        </row>
        <row r="100">
          <cell r="AA100">
            <v>52582.8838</v>
          </cell>
          <cell r="AB100">
            <v>52561.92</v>
          </cell>
        </row>
        <row r="101">
          <cell r="B101" t="str">
            <v>ACACIA VIRGO</v>
          </cell>
          <cell r="C101" t="str">
            <v>APL</v>
          </cell>
        </row>
        <row r="101">
          <cell r="F101" t="str">
            <v>第7期</v>
          </cell>
        </row>
        <row r="101">
          <cell r="I101" t="str">
            <v>2018.06.17-2018.07.02</v>
          </cell>
        </row>
        <row r="101">
          <cell r="AA101">
            <v>115076.25</v>
          </cell>
          <cell r="AB101">
            <v>115076.25</v>
          </cell>
        </row>
        <row r="102">
          <cell r="B102" t="str">
            <v>JRS CORVUS</v>
          </cell>
          <cell r="C102" t="str">
            <v>ONE</v>
          </cell>
        </row>
        <row r="102">
          <cell r="F102" t="str">
            <v>第5期</v>
          </cell>
        </row>
        <row r="102">
          <cell r="I102" t="str">
            <v>2018.06.19-2018.07.04</v>
          </cell>
        </row>
        <row r="102">
          <cell r="Y102" t="str">
            <v>1.25%佣金</v>
          </cell>
        </row>
        <row r="102">
          <cell r="AA102">
            <v>82307.1061643836</v>
          </cell>
          <cell r="AB102">
            <v>82303.44</v>
          </cell>
        </row>
        <row r="103">
          <cell r="B103" t="str">
            <v>Heung-A Jakarta </v>
          </cell>
          <cell r="C103" t="str">
            <v>Heung-A</v>
          </cell>
        </row>
        <row r="103">
          <cell r="F103" t="str">
            <v>第4期</v>
          </cell>
        </row>
        <row r="103">
          <cell r="I103" t="str">
            <v>2018.06.18-2018.07.03</v>
          </cell>
        </row>
        <row r="103">
          <cell r="Y103" t="str">
            <v>1.25%佣金/接船检验费/5月船东费</v>
          </cell>
        </row>
        <row r="103">
          <cell r="AA103">
            <v>94578.47</v>
          </cell>
          <cell r="AB103">
            <v>94559.81</v>
          </cell>
        </row>
        <row r="104">
          <cell r="B104" t="str">
            <v>ACACIA ARIES</v>
          </cell>
          <cell r="C104" t="str">
            <v>JZS</v>
          </cell>
        </row>
        <row r="104">
          <cell r="F104" t="str">
            <v>第1期</v>
          </cell>
        </row>
        <row r="104">
          <cell r="I104" t="str">
            <v>2018.06.21-2018.07.06</v>
          </cell>
        </row>
        <row r="104">
          <cell r="AA104">
            <v>82894.5205479452</v>
          </cell>
          <cell r="AB104">
            <v>82855.61</v>
          </cell>
        </row>
        <row r="105">
          <cell r="B105" t="str">
            <v>Heung-A Singapore</v>
          </cell>
          <cell r="C105" t="str">
            <v>SKR</v>
          </cell>
        </row>
        <row r="105">
          <cell r="F105" t="str">
            <v>第4期</v>
          </cell>
        </row>
        <row r="105">
          <cell r="I105" t="str">
            <v>2018.06.23-2018.07.08</v>
          </cell>
        </row>
        <row r="105">
          <cell r="AA105">
            <v>97500</v>
          </cell>
          <cell r="AB105">
            <v>97496.34</v>
          </cell>
        </row>
        <row r="106">
          <cell r="B106" t="str">
            <v>JRS CARINA</v>
          </cell>
          <cell r="C106" t="str">
            <v>CCL</v>
          </cell>
        </row>
        <row r="106">
          <cell r="F106" t="str">
            <v>第14期</v>
          </cell>
        </row>
        <row r="106">
          <cell r="I106" t="str">
            <v>2018.06.23-2018.06.30</v>
          </cell>
        </row>
        <row r="106">
          <cell r="Y106" t="str">
            <v>4月船东费/两次短油计入船东费/船东预留款</v>
          </cell>
        </row>
        <row r="106">
          <cell r="AA106">
            <v>3564.53033333333</v>
          </cell>
          <cell r="AB106">
            <v>3562.13</v>
          </cell>
        </row>
        <row r="107">
          <cell r="B107" t="str">
            <v>ACACIA MING</v>
          </cell>
          <cell r="C107" t="str">
            <v>ONE</v>
          </cell>
        </row>
        <row r="107">
          <cell r="F107" t="str">
            <v>第5期</v>
          </cell>
        </row>
        <row r="107">
          <cell r="I107" t="str">
            <v>2018.06.24-2018.07.09</v>
          </cell>
        </row>
        <row r="107">
          <cell r="Y107" t="str">
            <v>1.25%佣金</v>
          </cell>
        </row>
        <row r="107">
          <cell r="AA107">
            <v>86750.8561643836</v>
          </cell>
          <cell r="AB107">
            <v>86747.2</v>
          </cell>
        </row>
        <row r="108">
          <cell r="B108" t="str">
            <v>ACACIA LEO</v>
          </cell>
          <cell r="C108" t="str">
            <v>FESCO</v>
          </cell>
        </row>
        <row r="108">
          <cell r="F108" t="str">
            <v>第1期</v>
          </cell>
        </row>
        <row r="108">
          <cell r="I108" t="str">
            <v>2018.06.26-2018.07.11</v>
          </cell>
        </row>
        <row r="108">
          <cell r="AA108">
            <v>99275</v>
          </cell>
          <cell r="AB108">
            <v>99275</v>
          </cell>
        </row>
        <row r="109">
          <cell r="B109" t="str">
            <v>ACACIA TAURUS</v>
          </cell>
          <cell r="C109" t="str">
            <v>SKR</v>
          </cell>
        </row>
        <row r="109">
          <cell r="F109" t="str">
            <v>第1期</v>
          </cell>
        </row>
        <row r="109">
          <cell r="I109" t="str">
            <v>2018.06.24-2018.06.30</v>
          </cell>
        </row>
        <row r="109">
          <cell r="Y109" t="str">
            <v>接船检验费/1.25%佣金</v>
          </cell>
        </row>
        <row r="109">
          <cell r="AA109">
            <v>30657.2602739726</v>
          </cell>
          <cell r="AB109">
            <v>30607.26</v>
          </cell>
        </row>
        <row r="110">
          <cell r="B110" t="str">
            <v>OPDR LISBOA</v>
          </cell>
          <cell r="C110" t="str">
            <v>CMS</v>
          </cell>
        </row>
        <row r="110">
          <cell r="F110" t="str">
            <v>第1期</v>
          </cell>
        </row>
        <row r="110">
          <cell r="I110" t="str">
            <v>2018.06.28-2018.07.13</v>
          </cell>
        </row>
        <row r="110">
          <cell r="Y110" t="str">
            <v>1.25%佣金</v>
          </cell>
        </row>
        <row r="110">
          <cell r="AA110">
            <v>145736.49109589</v>
          </cell>
          <cell r="AB110">
            <v>145708.21</v>
          </cell>
        </row>
        <row r="111">
          <cell r="B111" t="str">
            <v>CONMAR HAWK</v>
          </cell>
          <cell r="C111" t="str">
            <v>CMS</v>
          </cell>
        </row>
        <row r="111">
          <cell r="F111" t="str">
            <v>第11期</v>
          </cell>
        </row>
        <row r="111">
          <cell r="I111" t="str">
            <v>2018.06.27-2018.07.12</v>
          </cell>
        </row>
        <row r="111">
          <cell r="Y111" t="str">
            <v>1.25%佣金</v>
          </cell>
        </row>
        <row r="111">
          <cell r="AA111">
            <v>74604.9657534247</v>
          </cell>
          <cell r="AB111">
            <v>74584.97</v>
          </cell>
        </row>
        <row r="112">
          <cell r="B112" t="str">
            <v>ACACIA LAN</v>
          </cell>
          <cell r="C112" t="str">
            <v>Heung-A</v>
          </cell>
        </row>
        <row r="112">
          <cell r="F112" t="str">
            <v>第5期</v>
          </cell>
        </row>
        <row r="112">
          <cell r="I112" t="str">
            <v>2018.06.28-2018.07.13</v>
          </cell>
        </row>
        <row r="112">
          <cell r="Y112" t="str">
            <v>船东费用</v>
          </cell>
        </row>
        <row r="112">
          <cell r="AA112">
            <v>78861.57</v>
          </cell>
          <cell r="AB112">
            <v>78846.57</v>
          </cell>
        </row>
        <row r="113">
          <cell r="B113" t="str">
            <v>JRS CARINA</v>
          </cell>
          <cell r="C113" t="str">
            <v>CCL</v>
          </cell>
        </row>
        <row r="113">
          <cell r="F113" t="str">
            <v>第1期</v>
          </cell>
        </row>
        <row r="113">
          <cell r="I113" t="str">
            <v>2018.06.30-2018.07.15</v>
          </cell>
        </row>
        <row r="113">
          <cell r="AA113">
            <v>85225</v>
          </cell>
          <cell r="AB113">
            <v>85222.6</v>
          </cell>
        </row>
        <row r="114">
          <cell r="B114" t="str">
            <v>ACACIA TAURUS</v>
          </cell>
          <cell r="C114" t="str">
            <v>SKR</v>
          </cell>
        </row>
        <row r="114">
          <cell r="F114" t="str">
            <v>final</v>
          </cell>
        </row>
        <row r="114">
          <cell r="I114" t="str">
            <v>2018.06.30-2018.07.03</v>
          </cell>
        </row>
        <row r="114">
          <cell r="Y114" t="str">
            <v>还船检验费/1.25%佣金</v>
          </cell>
        </row>
        <row r="114">
          <cell r="AA114">
            <v>4238.10018287671</v>
          </cell>
          <cell r="AB114">
            <v>4274.08</v>
          </cell>
        </row>
        <row r="115">
          <cell r="B115" t="str">
            <v>ACACIA LIBRA</v>
          </cell>
          <cell r="C115" t="str">
            <v>DJS</v>
          </cell>
        </row>
        <row r="115">
          <cell r="F115" t="str">
            <v>第1期</v>
          </cell>
        </row>
        <row r="115">
          <cell r="I115" t="str">
            <v>2018.06.30-2018.07.13</v>
          </cell>
        </row>
        <row r="115">
          <cell r="Y115" t="str">
            <v>1.25%佣金/接船检验费</v>
          </cell>
        </row>
        <row r="115">
          <cell r="AA115">
            <v>106866.980593607</v>
          </cell>
          <cell r="AB115">
            <v>106853.41</v>
          </cell>
        </row>
        <row r="116">
          <cell r="B116" t="str">
            <v>Heung-A Manila </v>
          </cell>
          <cell r="C116" t="str">
            <v>Heung-A</v>
          </cell>
        </row>
        <row r="116">
          <cell r="F116" t="str">
            <v>prefinal2</v>
          </cell>
        </row>
        <row r="116">
          <cell r="I116" t="str">
            <v>2018.07.03-2018.07.08</v>
          </cell>
        </row>
        <row r="116">
          <cell r="Y116" t="str">
            <v>1.25%佣金/接还船检验费/船东费/停租6.18 16:24-6.19 12:34 0.8403天</v>
          </cell>
        </row>
        <row r="116">
          <cell r="AA116">
            <v>56446.403875</v>
          </cell>
          <cell r="AB116">
            <v>56412.51</v>
          </cell>
        </row>
        <row r="117">
          <cell r="B117" t="str">
            <v>ACACIA VIRGO</v>
          </cell>
          <cell r="C117" t="str">
            <v>APL</v>
          </cell>
        </row>
        <row r="117">
          <cell r="F117" t="str">
            <v>第8.9期</v>
          </cell>
        </row>
        <row r="117">
          <cell r="I117" t="str">
            <v>2018.07.02-2018.08.09</v>
          </cell>
        </row>
        <row r="117">
          <cell r="Y117" t="str">
            <v>停租（5.18-5.19 0.45833天）/船东费/船东费预留</v>
          </cell>
        </row>
        <row r="117">
          <cell r="AA117">
            <v>85359.8868225</v>
          </cell>
          <cell r="AB117">
            <v>85359.86</v>
          </cell>
        </row>
        <row r="118">
          <cell r="B118" t="str">
            <v>JRS CORVUS</v>
          </cell>
          <cell r="C118" t="str">
            <v>ONE</v>
          </cell>
        </row>
        <row r="118">
          <cell r="F118" t="str">
            <v>第6期</v>
          </cell>
        </row>
        <row r="118">
          <cell r="I118" t="str">
            <v>2018.07.04-2018.07.19</v>
          </cell>
        </row>
        <row r="118">
          <cell r="Y118" t="str">
            <v>1.25%佣金</v>
          </cell>
        </row>
        <row r="118">
          <cell r="AA118">
            <v>82307.1061643836</v>
          </cell>
          <cell r="AB118">
            <v>82303.48</v>
          </cell>
        </row>
        <row r="119">
          <cell r="B119" t="str">
            <v>Heung-A Jakarta </v>
          </cell>
          <cell r="C119" t="str">
            <v>Heung-A</v>
          </cell>
        </row>
        <row r="119">
          <cell r="F119" t="str">
            <v>第5期</v>
          </cell>
        </row>
        <row r="119">
          <cell r="I119" t="str">
            <v>2018.07.03-2018.07.18</v>
          </cell>
        </row>
        <row r="119">
          <cell r="Y119" t="str">
            <v>1.25%佣金</v>
          </cell>
        </row>
        <row r="119">
          <cell r="AA119">
            <v>94931.25</v>
          </cell>
          <cell r="AB119">
            <v>94912.61</v>
          </cell>
        </row>
        <row r="120">
          <cell r="B120" t="str">
            <v>Heung-A Singapore</v>
          </cell>
          <cell r="C120" t="str">
            <v>SKR</v>
          </cell>
        </row>
        <row r="120">
          <cell r="F120" t="str">
            <v>第5期</v>
          </cell>
        </row>
        <row r="120">
          <cell r="I120" t="str">
            <v>2018.07.08-2018.07.23</v>
          </cell>
        </row>
        <row r="120">
          <cell r="Y120" t="str">
            <v>停租 (June 13th 23:00-June 14th 15:50 )0.70134天</v>
          </cell>
        </row>
        <row r="120">
          <cell r="AA120">
            <v>84912.25</v>
          </cell>
          <cell r="AB120">
            <v>84908.58</v>
          </cell>
        </row>
        <row r="121">
          <cell r="B121" t="str">
            <v>ACACIA MING</v>
          </cell>
          <cell r="C121" t="str">
            <v>ONE</v>
          </cell>
        </row>
        <row r="121">
          <cell r="F121" t="str">
            <v>第6期</v>
          </cell>
        </row>
        <row r="121">
          <cell r="I121" t="str">
            <v>2018.07.09-2018.07.24</v>
          </cell>
        </row>
        <row r="121">
          <cell r="Y121" t="str">
            <v>1.25%佣金</v>
          </cell>
        </row>
        <row r="121">
          <cell r="AA121">
            <v>86750.8561643836</v>
          </cell>
          <cell r="AB121">
            <v>86747.23</v>
          </cell>
        </row>
        <row r="122">
          <cell r="B122" t="str">
            <v>CONMAR HAWK</v>
          </cell>
          <cell r="C122" t="str">
            <v>CMS</v>
          </cell>
        </row>
        <row r="122">
          <cell r="F122" t="str">
            <v>第12期</v>
          </cell>
        </row>
        <row r="122">
          <cell r="I122" t="str">
            <v>2018.07.12-2018.07.27</v>
          </cell>
        </row>
        <row r="122">
          <cell r="Y122" t="str">
            <v>1.25%佣金</v>
          </cell>
        </row>
        <row r="122">
          <cell r="AA122">
            <v>74604.9657534247</v>
          </cell>
          <cell r="AB122">
            <v>74584.97</v>
          </cell>
        </row>
        <row r="123">
          <cell r="B123" t="str">
            <v>ACACIA LAN</v>
          </cell>
          <cell r="C123" t="str">
            <v>Heung-A</v>
          </cell>
        </row>
        <row r="123">
          <cell r="F123" t="str">
            <v>第6期</v>
          </cell>
        </row>
        <row r="123">
          <cell r="I123" t="str">
            <v>2018.07.13-2018.07.28</v>
          </cell>
        </row>
        <row r="123">
          <cell r="AA123">
            <v>78943.75</v>
          </cell>
          <cell r="AB123">
            <v>78928.75</v>
          </cell>
        </row>
        <row r="124">
          <cell r="B124" t="str">
            <v>ACACIA ARIES</v>
          </cell>
          <cell r="C124" t="str">
            <v>JZS</v>
          </cell>
        </row>
        <row r="124">
          <cell r="F124" t="str">
            <v>第2期</v>
          </cell>
        </row>
        <row r="124">
          <cell r="I124" t="str">
            <v>2018.07.06-2018.07.16</v>
          </cell>
        </row>
        <row r="124">
          <cell r="AA124">
            <v>55263.0136986301</v>
          </cell>
          <cell r="AB124">
            <v>55255.56</v>
          </cell>
        </row>
        <row r="125">
          <cell r="B125" t="str">
            <v>ACACIA LEO</v>
          </cell>
          <cell r="C125" t="str">
            <v>FESCO</v>
          </cell>
        </row>
        <row r="125">
          <cell r="F125" t="str">
            <v>第2期</v>
          </cell>
        </row>
        <row r="125">
          <cell r="I125" t="str">
            <v>2018.07.11-2018.07.26</v>
          </cell>
        </row>
        <row r="125">
          <cell r="AA125">
            <v>217262.962</v>
          </cell>
          <cell r="AB125">
            <v>217262.96</v>
          </cell>
        </row>
        <row r="126">
          <cell r="B126" t="str">
            <v>JRS CARINA</v>
          </cell>
          <cell r="C126" t="str">
            <v>CCL</v>
          </cell>
        </row>
        <row r="126">
          <cell r="F126" t="str">
            <v>第2期</v>
          </cell>
        </row>
        <row r="126">
          <cell r="I126" t="str">
            <v>2018.07.15-2018.07.30</v>
          </cell>
        </row>
        <row r="126">
          <cell r="AA126">
            <v>85225</v>
          </cell>
          <cell r="AB126">
            <v>85222.6</v>
          </cell>
        </row>
        <row r="127">
          <cell r="B127" t="str">
            <v>Heung-A Manila </v>
          </cell>
          <cell r="C127" t="str">
            <v>Heung-A</v>
          </cell>
        </row>
        <row r="127">
          <cell r="F127" t="str">
            <v>第1期</v>
          </cell>
        </row>
        <row r="127">
          <cell r="I127" t="str">
            <v>2018.07.13-2018.07.27</v>
          </cell>
        </row>
        <row r="127">
          <cell r="Y127" t="str">
            <v>1.25%佣金/船东费预留</v>
          </cell>
        </row>
        <row r="127">
          <cell r="AA127">
            <v>49668.303625</v>
          </cell>
          <cell r="AB127">
            <v>49649.54</v>
          </cell>
        </row>
        <row r="128">
          <cell r="B128" t="str">
            <v>OPDR LISBOA</v>
          </cell>
          <cell r="C128" t="str">
            <v>CMS</v>
          </cell>
        </row>
        <row r="128">
          <cell r="F128" t="str">
            <v>第2期</v>
          </cell>
        </row>
        <row r="128">
          <cell r="I128" t="str">
            <v>2018.07.13-2018.07.28</v>
          </cell>
        </row>
        <row r="128">
          <cell r="Y128" t="str">
            <v>1.25%佣金</v>
          </cell>
        </row>
        <row r="128">
          <cell r="AA128">
            <v>82257.7910958904</v>
          </cell>
          <cell r="AB128">
            <v>82229.51</v>
          </cell>
        </row>
        <row r="129">
          <cell r="B129" t="str">
            <v>JRS CORVUS</v>
          </cell>
          <cell r="C129" t="str">
            <v>ONE</v>
          </cell>
        </row>
        <row r="129">
          <cell r="F129" t="str">
            <v>第7期</v>
          </cell>
        </row>
        <row r="129">
          <cell r="I129" t="str">
            <v>2018.07.19-2018.08.03</v>
          </cell>
        </row>
        <row r="129">
          <cell r="Y129" t="str">
            <v>1.25%佣金/船东费用</v>
          </cell>
        </row>
        <row r="129">
          <cell r="AA129">
            <v>80540.5661643836</v>
          </cell>
          <cell r="AB129">
            <v>80536.92</v>
          </cell>
        </row>
        <row r="130">
          <cell r="B130" t="str">
            <v>ACACIA LIBRA</v>
          </cell>
          <cell r="C130" t="str">
            <v>DJS</v>
          </cell>
        </row>
        <row r="130">
          <cell r="F130" t="str">
            <v>prefinal</v>
          </cell>
        </row>
        <row r="130">
          <cell r="I130" t="str">
            <v>2018.07.13-2018.07.15</v>
          </cell>
        </row>
        <row r="130">
          <cell r="Y130" t="str">
            <v>1.25%佣金/还船检验费/船东费</v>
          </cell>
        </row>
        <row r="130">
          <cell r="AA130">
            <v>15594.1100913242</v>
          </cell>
          <cell r="AB130">
            <v>15575.53</v>
          </cell>
        </row>
        <row r="131">
          <cell r="B131" t="str">
            <v>ACACIA LIBRA</v>
          </cell>
          <cell r="C131" t="str">
            <v>DJS</v>
          </cell>
        </row>
        <row r="131">
          <cell r="F131" t="str">
            <v>final</v>
          </cell>
        </row>
        <row r="131">
          <cell r="I131" t="str">
            <v>2018.07.13-2018.07.15</v>
          </cell>
        </row>
        <row r="131">
          <cell r="Y131" t="str">
            <v>1.25%佣金/还船检验费/船东费/已付款</v>
          </cell>
        </row>
        <row r="131">
          <cell r="AA131">
            <v>35126.8949035388</v>
          </cell>
          <cell r="AB131">
            <v>35108.72</v>
          </cell>
        </row>
        <row r="132">
          <cell r="B132" t="str">
            <v>ACACIA ARIES</v>
          </cell>
          <cell r="C132" t="str">
            <v>JZS</v>
          </cell>
        </row>
        <row r="132">
          <cell r="F132" t="str">
            <v>prefinal</v>
          </cell>
        </row>
        <row r="132">
          <cell r="I132" t="str">
            <v>2018.07.16-2018.07.21</v>
          </cell>
        </row>
        <row r="132">
          <cell r="Y132" t="str">
            <v>使用拖轮扣减劳务费/船长奖励金/船东费预留及垃圾费</v>
          </cell>
        </row>
        <row r="132">
          <cell r="AA132">
            <v>9707.91275342463</v>
          </cell>
          <cell r="AB132">
            <v>9707.91</v>
          </cell>
        </row>
        <row r="133">
          <cell r="B133" t="str">
            <v>Heung-A Jakarta </v>
          </cell>
          <cell r="C133" t="str">
            <v>Heung-A</v>
          </cell>
        </row>
        <row r="133">
          <cell r="F133" t="str">
            <v>第6期</v>
          </cell>
        </row>
        <row r="133">
          <cell r="I133" t="str">
            <v>2018.07.18-2018.08.02</v>
          </cell>
        </row>
        <row r="133">
          <cell r="Y133" t="str">
            <v>1.25%佣金/船东费</v>
          </cell>
        </row>
        <row r="133">
          <cell r="AA133">
            <v>92758.83</v>
          </cell>
          <cell r="AB133">
            <v>92740.11</v>
          </cell>
        </row>
        <row r="134">
          <cell r="B134" t="str">
            <v>Heung-A Singapore</v>
          </cell>
          <cell r="C134" t="str">
            <v>SKR</v>
          </cell>
        </row>
        <row r="134">
          <cell r="F134" t="str">
            <v>第6期</v>
          </cell>
        </row>
        <row r="134">
          <cell r="I134" t="str">
            <v>2018.07.23-2018.08.07</v>
          </cell>
        </row>
        <row r="134">
          <cell r="AA134">
            <v>98100</v>
          </cell>
          <cell r="AB134">
            <v>98096.36</v>
          </cell>
        </row>
        <row r="135">
          <cell r="B135" t="str">
            <v>ACACIA MING</v>
          </cell>
          <cell r="C135" t="str">
            <v>ONE</v>
          </cell>
        </row>
        <row r="135">
          <cell r="F135" t="str">
            <v>第7期</v>
          </cell>
        </row>
        <row r="135">
          <cell r="I135" t="str">
            <v>2018.07.24-2018.08.08</v>
          </cell>
        </row>
        <row r="135">
          <cell r="Y135" t="str">
            <v>1.25%佣金/船东费预留</v>
          </cell>
        </row>
        <row r="135">
          <cell r="AA135">
            <v>76750.8561643836</v>
          </cell>
          <cell r="AB135">
            <v>42101.35</v>
          </cell>
        </row>
        <row r="136">
          <cell r="B136" t="str">
            <v>ACACIA LIBRA</v>
          </cell>
          <cell r="C136" t="str">
            <v>STX PO</v>
          </cell>
        </row>
        <row r="136">
          <cell r="F136" t="str">
            <v>第1期</v>
          </cell>
        </row>
        <row r="136">
          <cell r="I136" t="str">
            <v>2018.07.24-2018.08.08</v>
          </cell>
        </row>
        <row r="136">
          <cell r="AA136">
            <v>276835.279</v>
          </cell>
          <cell r="AB136">
            <v>276815.28</v>
          </cell>
        </row>
        <row r="137">
          <cell r="B137" t="str">
            <v>CONMAR HAWK</v>
          </cell>
          <cell r="C137" t="str">
            <v>CMS</v>
          </cell>
        </row>
        <row r="137">
          <cell r="F137" t="str">
            <v>第13期</v>
          </cell>
        </row>
        <row r="137">
          <cell r="I137" t="str">
            <v>2018.07.27-2018.08.11</v>
          </cell>
        </row>
        <row r="137">
          <cell r="Y137" t="str">
            <v>1.25%佣金</v>
          </cell>
        </row>
        <row r="137">
          <cell r="AA137">
            <v>79048.7157534247</v>
          </cell>
          <cell r="AB137">
            <v>79028.72</v>
          </cell>
        </row>
        <row r="138">
          <cell r="B138" t="str">
            <v>ACACIA LEO</v>
          </cell>
          <cell r="C138" t="str">
            <v>FESCO</v>
          </cell>
        </row>
        <row r="138">
          <cell r="F138" t="str">
            <v>第3期</v>
          </cell>
        </row>
        <row r="138">
          <cell r="I138" t="str">
            <v>2018.07.26-2018.08.10</v>
          </cell>
        </row>
        <row r="138">
          <cell r="Y138" t="str">
            <v>主机管泄漏烧轻油12.4吨差价/船舶故障，租家临时加油价差</v>
          </cell>
        </row>
        <row r="138">
          <cell r="AA138">
            <v>86481</v>
          </cell>
          <cell r="AB138">
            <v>86481</v>
          </cell>
        </row>
        <row r="139">
          <cell r="B139" t="str">
            <v>JRS CARINA</v>
          </cell>
          <cell r="C139" t="str">
            <v>CCL</v>
          </cell>
        </row>
        <row r="139">
          <cell r="F139" t="str">
            <v>第3期</v>
          </cell>
        </row>
        <row r="139">
          <cell r="I139" t="str">
            <v>2018.07.30-2018.08.14</v>
          </cell>
        </row>
        <row r="139">
          <cell r="AA139">
            <v>85225</v>
          </cell>
          <cell r="AB139">
            <v>85208.4</v>
          </cell>
        </row>
        <row r="140">
          <cell r="B140" t="str">
            <v>OPDR LISBOA</v>
          </cell>
          <cell r="C140" t="str">
            <v>CMS</v>
          </cell>
        </row>
        <row r="140">
          <cell r="F140" t="str">
            <v>第3期</v>
          </cell>
        </row>
        <row r="140">
          <cell r="I140" t="str">
            <v>2018.07.28-2018.08.12</v>
          </cell>
        </row>
        <row r="140">
          <cell r="Y140" t="str">
            <v>1.25%佣金</v>
          </cell>
        </row>
        <row r="140">
          <cell r="AA140">
            <v>82257.7910958904</v>
          </cell>
          <cell r="AB140">
            <v>82229.51</v>
          </cell>
        </row>
        <row r="141">
          <cell r="B141" t="str">
            <v>ACACIA MAKOTO</v>
          </cell>
          <cell r="C141" t="str">
            <v>STM</v>
          </cell>
        </row>
        <row r="141">
          <cell r="F141" t="str">
            <v>第1期</v>
          </cell>
        </row>
        <row r="141">
          <cell r="I141" t="str">
            <v>2018.06.29-2018.07.14</v>
          </cell>
        </row>
        <row r="141">
          <cell r="AA141">
            <v>181209.8</v>
          </cell>
          <cell r="AB141">
            <v>181209.8</v>
          </cell>
        </row>
        <row r="142">
          <cell r="B142" t="str">
            <v>ACACIA TAURUS</v>
          </cell>
          <cell r="C142" t="str">
            <v>STM</v>
          </cell>
        </row>
        <row r="142">
          <cell r="F142" t="str">
            <v>第1期</v>
          </cell>
        </row>
        <row r="142">
          <cell r="I142" t="str">
            <v>2018.07.07-2018.07.22</v>
          </cell>
        </row>
        <row r="142">
          <cell r="AA142">
            <v>308102.627</v>
          </cell>
          <cell r="AB142">
            <v>308102.63</v>
          </cell>
        </row>
        <row r="143">
          <cell r="B143" t="str">
            <v>ACACIA MAKOTO</v>
          </cell>
          <cell r="C143" t="str">
            <v>STM</v>
          </cell>
        </row>
        <row r="143">
          <cell r="F143" t="str">
            <v>第2期</v>
          </cell>
        </row>
        <row r="143">
          <cell r="I143" t="str">
            <v>2018.07.14-2018.07.29</v>
          </cell>
        </row>
        <row r="143">
          <cell r="AA143">
            <v>91200</v>
          </cell>
          <cell r="AB143">
            <v>91200</v>
          </cell>
        </row>
        <row r="144">
          <cell r="B144" t="str">
            <v>ACACIA LAN</v>
          </cell>
          <cell r="C144" t="str">
            <v>Heung-A</v>
          </cell>
        </row>
        <row r="144">
          <cell r="F144" t="str">
            <v>第7期</v>
          </cell>
        </row>
        <row r="144">
          <cell r="I144" t="str">
            <v>2018.07.28-2018.07.29</v>
          </cell>
        </row>
        <row r="144">
          <cell r="AA144">
            <v>5262.91666666667</v>
          </cell>
          <cell r="AB144">
            <v>5262.92</v>
          </cell>
        </row>
        <row r="145">
          <cell r="B145" t="str">
            <v>ACACIA LAN</v>
          </cell>
          <cell r="C145" t="str">
            <v>Heung-A</v>
          </cell>
        </row>
        <row r="145">
          <cell r="F145" t="str">
            <v>第7期</v>
          </cell>
        </row>
        <row r="145">
          <cell r="I145" t="str">
            <v>2018.07.29-2018.08.12</v>
          </cell>
        </row>
        <row r="145">
          <cell r="AA145">
            <v>71633.3333333333</v>
          </cell>
          <cell r="AB145">
            <v>71607.33</v>
          </cell>
        </row>
        <row r="146">
          <cell r="B146" t="str">
            <v>ACACIA TAURUS</v>
          </cell>
          <cell r="C146" t="str">
            <v>STM</v>
          </cell>
        </row>
        <row r="146">
          <cell r="F146" t="str">
            <v>第2期</v>
          </cell>
        </row>
        <row r="146">
          <cell r="I146" t="str">
            <v>2018.07.22-2018.08.06</v>
          </cell>
        </row>
        <row r="146">
          <cell r="AA146">
            <v>60650</v>
          </cell>
          <cell r="AB146">
            <v>60650</v>
          </cell>
        </row>
        <row r="147">
          <cell r="B147" t="str">
            <v>Heung-A Manila </v>
          </cell>
          <cell r="C147" t="str">
            <v>Heung-A</v>
          </cell>
        </row>
        <row r="147">
          <cell r="F147" t="str">
            <v>第2期</v>
          </cell>
        </row>
        <row r="147">
          <cell r="I147" t="str">
            <v>2018.07.27-2018.08.03</v>
          </cell>
        </row>
        <row r="147">
          <cell r="Y147" t="str">
            <v>1.25%佣金</v>
          </cell>
        </row>
        <row r="147">
          <cell r="AA147">
            <v>44301.25</v>
          </cell>
          <cell r="AB147">
            <v>44279.6</v>
          </cell>
        </row>
        <row r="148">
          <cell r="B148" t="str">
            <v>ACACIA MAKOTO</v>
          </cell>
          <cell r="C148" t="str">
            <v>STM</v>
          </cell>
        </row>
        <row r="148">
          <cell r="F148" t="str">
            <v>第3期</v>
          </cell>
        </row>
        <row r="148">
          <cell r="I148" t="str">
            <v>2018.07.29-2018.08.13</v>
          </cell>
        </row>
        <row r="148">
          <cell r="AA148">
            <v>91200</v>
          </cell>
          <cell r="AB148">
            <v>91200</v>
          </cell>
        </row>
        <row r="149">
          <cell r="B149" t="str">
            <v>CONMAR HAWK</v>
          </cell>
          <cell r="C149" t="str">
            <v>CMS</v>
          </cell>
        </row>
        <row r="149">
          <cell r="F149" t="str">
            <v>第14期</v>
          </cell>
        </row>
        <row r="149">
          <cell r="I149" t="str">
            <v>2018.08.11-2018.08.26</v>
          </cell>
        </row>
        <row r="149">
          <cell r="Y149" t="str">
            <v>1.25%佣金</v>
          </cell>
        </row>
        <row r="149">
          <cell r="AA149">
            <v>79048.7157534247</v>
          </cell>
          <cell r="AB149">
            <v>79028.72</v>
          </cell>
        </row>
        <row r="150">
          <cell r="B150" t="str">
            <v>JRS CORVUS</v>
          </cell>
          <cell r="C150" t="str">
            <v>ONE</v>
          </cell>
        </row>
        <row r="150">
          <cell r="F150" t="str">
            <v>第8期</v>
          </cell>
        </row>
        <row r="150">
          <cell r="I150" t="str">
            <v>2018.08.03-2018.08.18</v>
          </cell>
        </row>
        <row r="150">
          <cell r="Y150" t="str">
            <v>1.25%佣金/船东费用/返还船东费</v>
          </cell>
        </row>
        <row r="150">
          <cell r="AA150">
            <v>84023.0561643836</v>
          </cell>
          <cell r="AB150">
            <v>84019.41</v>
          </cell>
        </row>
        <row r="151">
          <cell r="B151" t="str">
            <v>ACACIA LAN</v>
          </cell>
          <cell r="C151" t="str">
            <v>Heung-A</v>
          </cell>
        </row>
        <row r="151">
          <cell r="F151" t="str">
            <v>第8期</v>
          </cell>
        </row>
        <row r="151">
          <cell r="I151" t="str">
            <v>2018.08.12-2018.08.27</v>
          </cell>
        </row>
        <row r="151">
          <cell r="Y151" t="str">
            <v>船东费用</v>
          </cell>
        </row>
        <row r="151">
          <cell r="AA151">
            <v>76667.82</v>
          </cell>
          <cell r="AB151">
            <v>76652.82</v>
          </cell>
        </row>
        <row r="152">
          <cell r="B152" t="str">
            <v>ACACIA LIBRA</v>
          </cell>
          <cell r="C152" t="str">
            <v>STX PO</v>
          </cell>
        </row>
        <row r="152">
          <cell r="F152" t="str">
            <v>第2期</v>
          </cell>
        </row>
        <row r="152">
          <cell r="I152" t="str">
            <v>2018.08.08-2018.08.23</v>
          </cell>
        </row>
        <row r="152">
          <cell r="AA152">
            <v>117000</v>
          </cell>
          <cell r="AB152">
            <v>116980</v>
          </cell>
        </row>
        <row r="153">
          <cell r="B153" t="str">
            <v>ACACIA MING</v>
          </cell>
          <cell r="C153" t="str">
            <v>ONE</v>
          </cell>
        </row>
        <row r="153">
          <cell r="F153" t="str">
            <v>第8期</v>
          </cell>
        </row>
        <row r="153">
          <cell r="I153" t="str">
            <v>2018.08.08-2018.08.23</v>
          </cell>
        </row>
        <row r="153">
          <cell r="Y153" t="str">
            <v>1.25%佣金/交船检验费/船东费</v>
          </cell>
        </row>
        <row r="153">
          <cell r="AA153">
            <v>86047.5061643836</v>
          </cell>
          <cell r="AB153">
            <v>120689.78</v>
          </cell>
        </row>
        <row r="154">
          <cell r="B154" t="str">
            <v>OPDR LISBOA</v>
          </cell>
          <cell r="C154" t="str">
            <v>CMS</v>
          </cell>
        </row>
        <row r="154">
          <cell r="F154" t="str">
            <v>第4期</v>
          </cell>
        </row>
        <row r="154">
          <cell r="I154" t="str">
            <v>2018.08.12-2018.08.27</v>
          </cell>
        </row>
        <row r="154">
          <cell r="Y154" t="str">
            <v>1.25%佣金</v>
          </cell>
        </row>
        <row r="154">
          <cell r="AA154">
            <v>82257.7910958904</v>
          </cell>
          <cell r="AB154">
            <v>82229.51</v>
          </cell>
        </row>
        <row r="155">
          <cell r="B155" t="str">
            <v>Heung-A Singapore</v>
          </cell>
          <cell r="C155" t="str">
            <v>SKR</v>
          </cell>
        </row>
        <row r="155">
          <cell r="F155" t="str">
            <v>第7期</v>
          </cell>
        </row>
        <row r="155">
          <cell r="I155" t="str">
            <v>2018.08.07-2018.08.22</v>
          </cell>
        </row>
        <row r="155">
          <cell r="AA155">
            <v>98100</v>
          </cell>
          <cell r="AB155">
            <v>98096.37</v>
          </cell>
        </row>
        <row r="156">
          <cell r="B156" t="str">
            <v>JRS CARINA</v>
          </cell>
          <cell r="C156" t="str">
            <v>CCL</v>
          </cell>
        </row>
        <row r="156">
          <cell r="F156" t="str">
            <v>第4期</v>
          </cell>
        </row>
        <row r="156">
          <cell r="I156" t="str">
            <v>2018.08.14-2018.08.29</v>
          </cell>
        </row>
        <row r="156">
          <cell r="AA156">
            <v>85225</v>
          </cell>
          <cell r="AB156">
            <v>85222.6</v>
          </cell>
        </row>
        <row r="157">
          <cell r="B157" t="str">
            <v>ACACIA LEO</v>
          </cell>
          <cell r="C157" t="str">
            <v>FESCO</v>
          </cell>
        </row>
        <row r="157">
          <cell r="F157" t="str">
            <v>第4期</v>
          </cell>
        </row>
        <row r="157">
          <cell r="I157" t="str">
            <v>2018.08.10-2018.08.25</v>
          </cell>
        </row>
        <row r="157">
          <cell r="Y157" t="str">
            <v>主机消耗轻油的差价</v>
          </cell>
        </row>
        <row r="157">
          <cell r="AA157">
            <v>98170.55</v>
          </cell>
          <cell r="AB157">
            <v>98170.55</v>
          </cell>
        </row>
        <row r="158">
          <cell r="B158" t="str">
            <v>ACACIA TAURUS</v>
          </cell>
          <cell r="C158" t="str">
            <v>STM</v>
          </cell>
        </row>
        <row r="158">
          <cell r="F158" t="str">
            <v>第3期</v>
          </cell>
        </row>
        <row r="158">
          <cell r="I158" t="str">
            <v>2018.08.06-2018.08.21</v>
          </cell>
        </row>
        <row r="158">
          <cell r="Y158" t="str">
            <v>V.1828EW-1829EW 劳务费</v>
          </cell>
        </row>
        <row r="158">
          <cell r="AA158">
            <v>61055</v>
          </cell>
          <cell r="AB158">
            <v>61055</v>
          </cell>
        </row>
        <row r="159">
          <cell r="B159" t="str">
            <v>ACACIA MAKOTO</v>
          </cell>
          <cell r="C159" t="str">
            <v>STM</v>
          </cell>
        </row>
        <row r="159">
          <cell r="F159" t="str">
            <v>第4期</v>
          </cell>
        </row>
        <row r="159">
          <cell r="I159" t="str">
            <v>2018.08.13-2018.08.28</v>
          </cell>
        </row>
        <row r="159">
          <cell r="AA159">
            <v>91200</v>
          </cell>
          <cell r="AB159">
            <v>91200</v>
          </cell>
        </row>
        <row r="160">
          <cell r="B160" t="str">
            <v>Heung-A Jakarta </v>
          </cell>
          <cell r="C160" t="str">
            <v>Heung-A</v>
          </cell>
        </row>
        <row r="160">
          <cell r="F160" t="str">
            <v>第7期</v>
          </cell>
        </row>
        <row r="160">
          <cell r="I160" t="str">
            <v>2018.08.02-2018.08.17</v>
          </cell>
        </row>
        <row r="160">
          <cell r="Y160" t="str">
            <v>1.25%佣金/修船，出港港口费</v>
          </cell>
        </row>
        <row r="160">
          <cell r="AA160">
            <v>93720.49</v>
          </cell>
          <cell r="AB160">
            <v>93701.85</v>
          </cell>
        </row>
        <row r="161">
          <cell r="B161" t="str">
            <v>ACACIA ARIES</v>
          </cell>
          <cell r="C161" t="str">
            <v>JZS</v>
          </cell>
        </row>
        <row r="161">
          <cell r="F161" t="str">
            <v>第1期</v>
          </cell>
        </row>
        <row r="161">
          <cell r="I161" t="str">
            <v>2018.08.09-2018.08.24</v>
          </cell>
        </row>
        <row r="161">
          <cell r="AA161">
            <v>60239.4178082192</v>
          </cell>
          <cell r="AB161">
            <v>60247.78</v>
          </cell>
        </row>
        <row r="162">
          <cell r="B162" t="str">
            <v>Heung-A Jakarta </v>
          </cell>
          <cell r="C162" t="str">
            <v>Heung-A</v>
          </cell>
        </row>
        <row r="162">
          <cell r="F162" t="str">
            <v>第8.9期</v>
          </cell>
        </row>
        <row r="162">
          <cell r="I162" t="str">
            <v>2018.08.17-2018.09.16</v>
          </cell>
        </row>
        <row r="162">
          <cell r="Y162" t="str">
            <v>1.25%佣金/停租（07.16 16:48-8.10 9.30 24.6958天）</v>
          </cell>
        </row>
        <row r="162">
          <cell r="AA162">
            <v>10471.86</v>
          </cell>
          <cell r="AB162">
            <v>10453.23</v>
          </cell>
        </row>
        <row r="163">
          <cell r="B163" t="str">
            <v>Heung-A Manila </v>
          </cell>
          <cell r="C163" t="str">
            <v>Heung-A</v>
          </cell>
        </row>
        <row r="163">
          <cell r="F163" t="str">
            <v>prefinal</v>
          </cell>
        </row>
        <row r="163">
          <cell r="I163" t="str">
            <v>2018.08.03-2018.08.12</v>
          </cell>
        </row>
        <row r="163">
          <cell r="Y163" t="str">
            <v>1.25%佣金/船东费</v>
          </cell>
        </row>
        <row r="163">
          <cell r="AA163">
            <v>105247.13675</v>
          </cell>
          <cell r="AB163">
            <v>105228.53</v>
          </cell>
        </row>
        <row r="164">
          <cell r="B164" t="str">
            <v>JRS CORVUS</v>
          </cell>
          <cell r="C164" t="str">
            <v>ONE</v>
          </cell>
        </row>
        <row r="164">
          <cell r="F164" t="str">
            <v>第9期</v>
          </cell>
        </row>
        <row r="164">
          <cell r="I164" t="str">
            <v>2018.08.18-2018.09.02</v>
          </cell>
        </row>
        <row r="164">
          <cell r="Y164" t="str">
            <v>1.25%佣金/船东费预留</v>
          </cell>
        </row>
        <row r="164">
          <cell r="AA164">
            <v>-0.00383561644412111</v>
          </cell>
          <cell r="AB164">
            <v>0</v>
          </cell>
        </row>
        <row r="165">
          <cell r="B165" t="str">
            <v>Heung-A Jakarta </v>
          </cell>
          <cell r="C165" t="str">
            <v>Heung-A</v>
          </cell>
        </row>
        <row r="165">
          <cell r="F165" t="str">
            <v>第10期</v>
          </cell>
        </row>
        <row r="165">
          <cell r="I165" t="str">
            <v>2018.09.16-2018.10.01</v>
          </cell>
        </row>
        <row r="165">
          <cell r="Y165" t="str">
            <v>1.25%佣金/修船，进港港口费/接还船检验费</v>
          </cell>
        </row>
        <row r="165">
          <cell r="AA165">
            <v>92996.92</v>
          </cell>
          <cell r="AB165">
            <v>92978.31</v>
          </cell>
        </row>
        <row r="166">
          <cell r="B166" t="str">
            <v>ACACIA LIBRA</v>
          </cell>
          <cell r="C166" t="str">
            <v>STX PO</v>
          </cell>
        </row>
        <row r="166">
          <cell r="F166" t="str">
            <v>第3期</v>
          </cell>
        </row>
        <row r="166">
          <cell r="I166" t="str">
            <v>2018.08.23-2018.09.07</v>
          </cell>
        </row>
        <row r="166">
          <cell r="AA166">
            <v>119589.04109589</v>
          </cell>
          <cell r="AB166">
            <v>119569.04</v>
          </cell>
        </row>
        <row r="167">
          <cell r="B167" t="str">
            <v>Heung-A Singapore</v>
          </cell>
          <cell r="C167" t="str">
            <v>SKR</v>
          </cell>
        </row>
        <row r="167">
          <cell r="F167" t="str">
            <v>第8期</v>
          </cell>
        </row>
        <row r="167">
          <cell r="I167" t="str">
            <v>2018.08.22-2018.09.06</v>
          </cell>
        </row>
        <row r="167">
          <cell r="AA167">
            <v>98100</v>
          </cell>
          <cell r="AB167">
            <v>98096.37</v>
          </cell>
        </row>
        <row r="168">
          <cell r="B168" t="str">
            <v>ACACIA MING</v>
          </cell>
          <cell r="C168" t="str">
            <v>ONE</v>
          </cell>
        </row>
        <row r="168">
          <cell r="F168" t="str">
            <v>第9期</v>
          </cell>
        </row>
        <row r="168">
          <cell r="I168" t="str">
            <v>2018.08.23-2018.09.07</v>
          </cell>
        </row>
        <row r="168">
          <cell r="Y168" t="str">
            <v>1.25%佣金/船东费</v>
          </cell>
        </row>
        <row r="168">
          <cell r="AA168">
            <v>86409.5961643836</v>
          </cell>
          <cell r="AB168">
            <v>86409.6</v>
          </cell>
        </row>
        <row r="169">
          <cell r="B169" t="str">
            <v>ACACIA LEO</v>
          </cell>
          <cell r="C169" t="str">
            <v>FESCO</v>
          </cell>
        </row>
        <row r="169">
          <cell r="F169" t="str">
            <v>第5期</v>
          </cell>
        </row>
        <row r="169">
          <cell r="I169" t="str">
            <v>2018.08.25-2018.09.09</v>
          </cell>
        </row>
        <row r="169">
          <cell r="AA169">
            <v>99275</v>
          </cell>
          <cell r="AB169">
            <v>99275</v>
          </cell>
        </row>
        <row r="170">
          <cell r="B170" t="str">
            <v>CONMAR HAWK</v>
          </cell>
          <cell r="C170" t="str">
            <v>CMS</v>
          </cell>
        </row>
        <row r="170">
          <cell r="F170" t="str">
            <v>第15期</v>
          </cell>
        </row>
        <row r="170">
          <cell r="I170" t="str">
            <v>2018.08.26-2018.09.10</v>
          </cell>
        </row>
        <row r="170">
          <cell r="Y170" t="str">
            <v>1.25%佣金</v>
          </cell>
        </row>
        <row r="170">
          <cell r="AA170">
            <v>79048.7157534247</v>
          </cell>
          <cell r="AB170">
            <v>79028.72</v>
          </cell>
        </row>
        <row r="171">
          <cell r="B171" t="str">
            <v>ACACIA LAN</v>
          </cell>
          <cell r="C171" t="str">
            <v>Heung-A</v>
          </cell>
        </row>
        <row r="171">
          <cell r="F171" t="str">
            <v>第9期</v>
          </cell>
        </row>
        <row r="171">
          <cell r="I171" t="str">
            <v>2018.08.27-2018.09.11</v>
          </cell>
        </row>
        <row r="171">
          <cell r="AA171">
            <v>76750</v>
          </cell>
          <cell r="AB171">
            <v>76735</v>
          </cell>
        </row>
        <row r="172">
          <cell r="B172" t="str">
            <v>OPDR LISBOA</v>
          </cell>
          <cell r="C172" t="str">
            <v>CMS</v>
          </cell>
        </row>
        <row r="172">
          <cell r="F172" t="str">
            <v>第5期</v>
          </cell>
        </row>
        <row r="172">
          <cell r="I172" t="str">
            <v>2018.08.27-2018.09.06</v>
          </cell>
        </row>
        <row r="172">
          <cell r="Y172" t="str">
            <v>1.25%佣金</v>
          </cell>
        </row>
        <row r="172">
          <cell r="AA172">
            <v>54838.5273972603</v>
          </cell>
          <cell r="AB172">
            <v>54810.25</v>
          </cell>
        </row>
        <row r="173">
          <cell r="B173" t="str">
            <v>JRS CARINA</v>
          </cell>
          <cell r="C173" t="str">
            <v>CCL</v>
          </cell>
        </row>
        <row r="173">
          <cell r="F173" t="str">
            <v>第5期</v>
          </cell>
        </row>
        <row r="173">
          <cell r="I173" t="str">
            <v>2018.08.29-2018.09.13</v>
          </cell>
        </row>
        <row r="173">
          <cell r="AA173">
            <v>85225</v>
          </cell>
          <cell r="AB173">
            <v>85216.72</v>
          </cell>
        </row>
        <row r="174">
          <cell r="B174" t="str">
            <v>ACACIA TAURUS</v>
          </cell>
          <cell r="C174" t="str">
            <v>STM</v>
          </cell>
        </row>
        <row r="174">
          <cell r="F174" t="str">
            <v>第4期</v>
          </cell>
        </row>
        <row r="174">
          <cell r="I174" t="str">
            <v>2018.08.21-2018.09.05</v>
          </cell>
        </row>
        <row r="174">
          <cell r="AA174">
            <v>60650</v>
          </cell>
          <cell r="AB174">
            <v>60650</v>
          </cell>
        </row>
        <row r="175">
          <cell r="B175" t="str">
            <v>ACACIA MAKOTO</v>
          </cell>
          <cell r="C175" t="str">
            <v>STM</v>
          </cell>
        </row>
        <row r="175">
          <cell r="F175" t="str">
            <v>第5期</v>
          </cell>
        </row>
        <row r="175">
          <cell r="I175" t="str">
            <v>2018.08.28-2018.09.12</v>
          </cell>
        </row>
        <row r="175">
          <cell r="AA175">
            <v>91200</v>
          </cell>
          <cell r="AB175">
            <v>91200</v>
          </cell>
        </row>
        <row r="176">
          <cell r="B176" t="str">
            <v>ACACIA TAURUS</v>
          </cell>
          <cell r="C176" t="str">
            <v>STM</v>
          </cell>
        </row>
        <row r="176">
          <cell r="F176" t="str">
            <v>第5期</v>
          </cell>
        </row>
        <row r="176">
          <cell r="I176" t="str">
            <v>2018.09.05-2018.09.20</v>
          </cell>
        </row>
        <row r="176">
          <cell r="AA176">
            <v>60650</v>
          </cell>
          <cell r="AB176">
            <v>60650</v>
          </cell>
        </row>
        <row r="177">
          <cell r="B177" t="str">
            <v>ACACIA TAURUS</v>
          </cell>
          <cell r="C177" t="str">
            <v>STM</v>
          </cell>
        </row>
        <row r="177">
          <cell r="F177" t="str">
            <v>第6期</v>
          </cell>
        </row>
        <row r="177">
          <cell r="I177" t="str">
            <v>2018.09.20-2018.10.05</v>
          </cell>
        </row>
        <row r="177">
          <cell r="Y177" t="str">
            <v>船东费</v>
          </cell>
        </row>
        <row r="177">
          <cell r="AA177">
            <v>60290.77</v>
          </cell>
          <cell r="AB177">
            <v>60290.77</v>
          </cell>
        </row>
        <row r="178">
          <cell r="B178" t="str">
            <v>ACACIA TAURUS</v>
          </cell>
          <cell r="C178" t="str">
            <v>STM</v>
          </cell>
        </row>
        <row r="178">
          <cell r="F178" t="str">
            <v>第7期</v>
          </cell>
        </row>
        <row r="178">
          <cell r="I178" t="str">
            <v>2018.10.05-2018.10.20</v>
          </cell>
        </row>
        <row r="178">
          <cell r="AA178">
            <v>60650</v>
          </cell>
          <cell r="AB178">
            <v>60650</v>
          </cell>
        </row>
        <row r="179">
          <cell r="B179" t="str">
            <v>Heung-A Manila </v>
          </cell>
          <cell r="C179" t="str">
            <v>STM</v>
          </cell>
        </row>
        <row r="179">
          <cell r="F179" t="str">
            <v>第1期</v>
          </cell>
        </row>
        <row r="179">
          <cell r="I179" t="str">
            <v>2018.08.25-2018.09.09</v>
          </cell>
        </row>
        <row r="179">
          <cell r="AA179">
            <v>197476.58</v>
          </cell>
          <cell r="AB179">
            <v>197476.58</v>
          </cell>
        </row>
        <row r="180">
          <cell r="B180" t="str">
            <v>ACACIA ARIES</v>
          </cell>
          <cell r="C180" t="str">
            <v>JZS</v>
          </cell>
        </row>
        <row r="180">
          <cell r="F180" t="str">
            <v>prefinal</v>
          </cell>
        </row>
        <row r="180">
          <cell r="I180" t="str">
            <v>2018.08.24-2018.08.28</v>
          </cell>
        </row>
        <row r="180">
          <cell r="Y180" t="str">
            <v>自引自靠奖励</v>
          </cell>
        </row>
        <row r="180">
          <cell r="AA180">
            <v>120255.636909897</v>
          </cell>
          <cell r="AB180">
            <v>119911.24</v>
          </cell>
        </row>
        <row r="181">
          <cell r="B181" t="str">
            <v>ACACIA VIRGO</v>
          </cell>
          <cell r="C181" t="str">
            <v>APL</v>
          </cell>
        </row>
        <row r="181">
          <cell r="F181" t="str">
            <v>第10.11期</v>
          </cell>
        </row>
        <row r="181">
          <cell r="I181" t="str">
            <v>2018.08.09-2018.08.26</v>
          </cell>
        </row>
        <row r="181">
          <cell r="AB181">
            <v>4792.64</v>
          </cell>
        </row>
        <row r="182">
          <cell r="B182" t="str">
            <v>ACACIA VIRGO</v>
          </cell>
          <cell r="C182" t="str">
            <v>APL</v>
          </cell>
        </row>
        <row r="182">
          <cell r="F182" t="str">
            <v>第10.11期</v>
          </cell>
        </row>
        <row r="182">
          <cell r="I182" t="str">
            <v>2018.08.09-2018.08.26</v>
          </cell>
        </row>
        <row r="182">
          <cell r="Y182" t="str">
            <v>船员劳务费V.001-007/船东费/已收款/夏威夷航次费/OSRO服务费/返还预估船东费</v>
          </cell>
        </row>
        <row r="182">
          <cell r="AA182">
            <v>237417.471664384</v>
          </cell>
          <cell r="AB182">
            <v>239439.04</v>
          </cell>
        </row>
        <row r="183">
          <cell r="B183" t="str">
            <v>ACACIA VIRGO</v>
          </cell>
          <cell r="C183" t="str">
            <v>APL</v>
          </cell>
        </row>
        <row r="183">
          <cell r="F183" t="str">
            <v>final</v>
          </cell>
        </row>
        <row r="183">
          <cell r="I183" t="str">
            <v>2018.08.09-2018.08.27</v>
          </cell>
        </row>
        <row r="183">
          <cell r="Y183" t="str">
            <v>船东费预留返还/已扣油款返还/劳务费V.001-007/已收款/夏威夷油污费/OSRO费/船东费6-7月/SLUDGE 35CBM</v>
          </cell>
        </row>
        <row r="183">
          <cell r="AA183">
            <v>11938.8423773973</v>
          </cell>
          <cell r="AB183">
            <v>-37800</v>
          </cell>
        </row>
        <row r="184">
          <cell r="B184" t="str">
            <v>CONMAR HAWK</v>
          </cell>
          <cell r="C184" t="str">
            <v>CMS</v>
          </cell>
        </row>
        <row r="184">
          <cell r="F184" t="str">
            <v>第16期</v>
          </cell>
        </row>
        <row r="184">
          <cell r="I184" t="str">
            <v>2018.09.10-2018.09.25</v>
          </cell>
        </row>
        <row r="184">
          <cell r="Y184" t="str">
            <v>1.25%佣金</v>
          </cell>
        </row>
        <row r="184">
          <cell r="AA184">
            <v>79048.7157534247</v>
          </cell>
          <cell r="AB184">
            <v>79028.72</v>
          </cell>
        </row>
        <row r="185">
          <cell r="B185" t="str">
            <v>CONMAR HAWK</v>
          </cell>
          <cell r="C185" t="str">
            <v>CMS</v>
          </cell>
        </row>
        <row r="185">
          <cell r="F185" t="str">
            <v>第17期</v>
          </cell>
        </row>
        <row r="185">
          <cell r="I185" t="str">
            <v>2018.09.25-2018.10.10</v>
          </cell>
        </row>
        <row r="185">
          <cell r="Y185" t="str">
            <v>1.25%佣金/船东费</v>
          </cell>
        </row>
        <row r="185">
          <cell r="AA185">
            <v>75052.9157534246</v>
          </cell>
          <cell r="AB185">
            <v>75032.92</v>
          </cell>
        </row>
        <row r="186">
          <cell r="B186" t="str">
            <v>ACACIA LIBRA</v>
          </cell>
          <cell r="C186" t="str">
            <v>STX PO</v>
          </cell>
        </row>
        <row r="186">
          <cell r="F186" t="str">
            <v>第4期</v>
          </cell>
        </row>
        <row r="186">
          <cell r="I186" t="str">
            <v>2018.09.07-2018.09.22</v>
          </cell>
        </row>
        <row r="186">
          <cell r="AA186">
            <v>117863.01369863</v>
          </cell>
          <cell r="AB186">
            <v>117843.01</v>
          </cell>
        </row>
        <row r="187">
          <cell r="B187" t="str">
            <v>ACACIA ARIES</v>
          </cell>
          <cell r="C187" t="str">
            <v>JZS</v>
          </cell>
        </row>
        <row r="187">
          <cell r="F187" t="str">
            <v>final</v>
          </cell>
        </row>
        <row r="187">
          <cell r="I187" t="str">
            <v>2018.08.24-2018.08.29</v>
          </cell>
        </row>
        <row r="187">
          <cell r="Y187" t="str">
            <v>船东费/返还船东预估/自引自靠奖励/向租家收还船检验费/租家已付款/租家押金/租家多付款</v>
          </cell>
        </row>
        <row r="187">
          <cell r="AA187">
            <v>6100.58377767121</v>
          </cell>
          <cell r="AB187">
            <v>1428.57142857143</v>
          </cell>
        </row>
        <row r="188">
          <cell r="B188" t="str">
            <v>ACACIA VIRGO</v>
          </cell>
          <cell r="C188" t="str">
            <v>VASI</v>
          </cell>
        </row>
        <row r="188">
          <cell r="F188" t="str">
            <v>第1期</v>
          </cell>
        </row>
        <row r="188">
          <cell r="I188" t="str">
            <v>2018.08.29-2018.09.08</v>
          </cell>
        </row>
        <row r="188">
          <cell r="Y188" t="str">
            <v>船东承担一半的吨税</v>
          </cell>
        </row>
        <row r="188">
          <cell r="AA188">
            <v>63225.8</v>
          </cell>
          <cell r="AB188">
            <v>63225.8</v>
          </cell>
        </row>
        <row r="189">
          <cell r="B189" t="str">
            <v>Heung-A Singapore</v>
          </cell>
          <cell r="C189" t="str">
            <v>SKR</v>
          </cell>
        </row>
        <row r="189">
          <cell r="F189" t="str">
            <v>第9期</v>
          </cell>
        </row>
        <row r="189">
          <cell r="I189" t="str">
            <v>2018.09.06-2018.09.21</v>
          </cell>
        </row>
        <row r="189">
          <cell r="AA189">
            <v>98100</v>
          </cell>
          <cell r="AB189">
            <v>98096.4</v>
          </cell>
        </row>
        <row r="190">
          <cell r="B190" t="str">
            <v>ACACIA LEO</v>
          </cell>
          <cell r="C190" t="str">
            <v>FESCO</v>
          </cell>
        </row>
        <row r="190">
          <cell r="F190" t="str">
            <v>第6期</v>
          </cell>
        </row>
        <row r="190">
          <cell r="I190" t="str">
            <v>2018.09.09-2018.09.24</v>
          </cell>
        </row>
        <row r="190">
          <cell r="Y190" t="str">
            <v>船东费</v>
          </cell>
        </row>
        <row r="190">
          <cell r="AA190">
            <v>97834.48</v>
          </cell>
          <cell r="AB190">
            <v>97834.48</v>
          </cell>
        </row>
        <row r="191">
          <cell r="B191" t="str">
            <v>ACACIA LAN</v>
          </cell>
          <cell r="C191" t="str">
            <v>Heung-A</v>
          </cell>
        </row>
        <row r="191">
          <cell r="F191" t="str">
            <v>第10期</v>
          </cell>
        </row>
        <row r="191">
          <cell r="I191" t="str">
            <v>2018.09.11-2018.09.26</v>
          </cell>
        </row>
        <row r="191">
          <cell r="AA191">
            <v>76750</v>
          </cell>
          <cell r="AB191">
            <v>76735</v>
          </cell>
        </row>
        <row r="192">
          <cell r="B192" t="str">
            <v>ACACIA MING</v>
          </cell>
          <cell r="C192" t="str">
            <v>ONE</v>
          </cell>
        </row>
        <row r="192">
          <cell r="F192" t="str">
            <v>第10期</v>
          </cell>
        </row>
        <row r="192">
          <cell r="I192" t="str">
            <v>2018.09.07-2018.09.22</v>
          </cell>
        </row>
        <row r="192">
          <cell r="Y192" t="str">
            <v>1.25%佣金/船东费</v>
          </cell>
        </row>
        <row r="192">
          <cell r="AA192">
            <v>86371.0361643835</v>
          </cell>
          <cell r="AB192">
            <v>86367.43</v>
          </cell>
        </row>
        <row r="193">
          <cell r="B193" t="str">
            <v>JRS CORVUS</v>
          </cell>
          <cell r="C193" t="str">
            <v>ONE</v>
          </cell>
        </row>
        <row r="193">
          <cell r="F193" t="str">
            <v>第10期</v>
          </cell>
        </row>
        <row r="193">
          <cell r="I193" t="str">
            <v>2018.09.02-2018.09.17</v>
          </cell>
        </row>
        <row r="193">
          <cell r="Y193" t="str">
            <v>1.25%佣金/接船检验费</v>
          </cell>
        </row>
        <row r="193">
          <cell r="AA193">
            <v>-0.00383561644230213</v>
          </cell>
          <cell r="AB193">
            <v>0</v>
          </cell>
        </row>
        <row r="194">
          <cell r="B194" t="str">
            <v>ACACIA TAURUS</v>
          </cell>
          <cell r="C194" t="str">
            <v>KMTC</v>
          </cell>
        </row>
        <row r="194">
          <cell r="F194" t="str">
            <v>final</v>
          </cell>
        </row>
        <row r="194">
          <cell r="I194" t="str">
            <v>2018.05.20-2018.06.03</v>
          </cell>
        </row>
        <row r="194">
          <cell r="Y194" t="str">
            <v>1.25%佣金/船东费/返回船东预留</v>
          </cell>
        </row>
        <row r="194">
          <cell r="AA194">
            <v>-349.84</v>
          </cell>
          <cell r="AB194">
            <v>-349.84</v>
          </cell>
        </row>
        <row r="195">
          <cell r="B195" t="str">
            <v>ACACIA LEO</v>
          </cell>
          <cell r="C195" t="str">
            <v>FESCO</v>
          </cell>
        </row>
        <row r="195">
          <cell r="F195" t="str">
            <v>第7期</v>
          </cell>
        </row>
        <row r="195">
          <cell r="I195" t="str">
            <v>2018.09.24-2018.09.30</v>
          </cell>
        </row>
        <row r="195">
          <cell r="AA195">
            <v>37508.4842183333</v>
          </cell>
          <cell r="AB195">
            <v>37508.48</v>
          </cell>
        </row>
        <row r="196">
          <cell r="B196" t="str">
            <v>ACACIA LEO</v>
          </cell>
          <cell r="C196" t="str">
            <v>FESCO</v>
          </cell>
        </row>
        <row r="196">
          <cell r="F196" t="str">
            <v>第7期</v>
          </cell>
        </row>
        <row r="196">
          <cell r="I196" t="str">
            <v>2018.09.30-2018.10.09</v>
          </cell>
        </row>
        <row r="196">
          <cell r="Y196" t="str">
            <v>接船检验费</v>
          </cell>
        </row>
        <row r="196">
          <cell r="AA196">
            <v>55166.9844566667</v>
          </cell>
          <cell r="AB196">
            <v>55166.99</v>
          </cell>
        </row>
        <row r="197">
          <cell r="B197" t="str">
            <v>JRS CORVUS</v>
          </cell>
          <cell r="C197" t="str">
            <v>ONE</v>
          </cell>
        </row>
        <row r="197">
          <cell r="F197" t="str">
            <v>第11期</v>
          </cell>
        </row>
        <row r="197">
          <cell r="I197" t="str">
            <v>2018.09.17-2018.10.02</v>
          </cell>
        </row>
        <row r="197">
          <cell r="Y197" t="str">
            <v>1.25%佣金</v>
          </cell>
        </row>
        <row r="197">
          <cell r="AA197">
            <v>149312.266164384</v>
          </cell>
          <cell r="AB197">
            <v>149308.65</v>
          </cell>
        </row>
        <row r="198">
          <cell r="B198" t="str">
            <v>ACACIA MING</v>
          </cell>
          <cell r="C198" t="str">
            <v>ONE</v>
          </cell>
        </row>
        <row r="198">
          <cell r="F198" t="str">
            <v>第11期</v>
          </cell>
        </row>
        <row r="198">
          <cell r="I198" t="str">
            <v>2018.09.22-2018.10.07</v>
          </cell>
        </row>
        <row r="198">
          <cell r="Y198" t="str">
            <v>1.25%佣金</v>
          </cell>
        </row>
        <row r="198">
          <cell r="AA198">
            <v>86750.8561643836</v>
          </cell>
          <cell r="AB198">
            <v>86750.86</v>
          </cell>
        </row>
        <row r="199">
          <cell r="B199" t="str">
            <v>ACACIA VIRGO</v>
          </cell>
          <cell r="C199" t="str">
            <v>SNL</v>
          </cell>
        </row>
        <row r="199">
          <cell r="F199" t="str">
            <v>第1期</v>
          </cell>
        </row>
        <row r="199">
          <cell r="I199" t="str">
            <v>2018.09.09-2018.09.14</v>
          </cell>
        </row>
        <row r="199">
          <cell r="Y199" t="str">
            <v>租家承担1/2 吨税</v>
          </cell>
        </row>
        <row r="199">
          <cell r="AA199">
            <v>40324.2</v>
          </cell>
          <cell r="AB199">
            <v>40298.07</v>
          </cell>
        </row>
        <row r="200">
          <cell r="B200" t="str">
            <v>ACACIA VIRGO</v>
          </cell>
          <cell r="C200" t="str">
            <v>SNL</v>
          </cell>
        </row>
        <row r="200">
          <cell r="F200" t="str">
            <v>第2期</v>
          </cell>
        </row>
        <row r="200">
          <cell r="I200" t="str">
            <v>2018.09.14-2018.09.19</v>
          </cell>
        </row>
        <row r="200">
          <cell r="AA200">
            <v>39200</v>
          </cell>
          <cell r="AB200">
            <v>39173.88</v>
          </cell>
        </row>
        <row r="201">
          <cell r="B201" t="str">
            <v>ACACIA VIRGO</v>
          </cell>
          <cell r="C201" t="str">
            <v>SNL</v>
          </cell>
        </row>
        <row r="201">
          <cell r="F201" t="str">
            <v>prefinal</v>
          </cell>
        </row>
        <row r="201">
          <cell r="I201" t="str">
            <v>2018.09.19-2018.09.26</v>
          </cell>
        </row>
        <row r="201">
          <cell r="Y201" t="str">
            <v>接还船检验/船东费预留/冷箱劳务费</v>
          </cell>
        </row>
        <row r="201">
          <cell r="AA201">
            <v>34452.4674</v>
          </cell>
          <cell r="AB201">
            <v>34426.39</v>
          </cell>
        </row>
        <row r="202">
          <cell r="B202" t="str">
            <v>JRS CARINA</v>
          </cell>
          <cell r="C202" t="str">
            <v>CCL</v>
          </cell>
        </row>
        <row r="202">
          <cell r="F202" t="str">
            <v>第6期</v>
          </cell>
        </row>
        <row r="202">
          <cell r="I202" t="str">
            <v>2018.09.13-2018.09.28</v>
          </cell>
        </row>
        <row r="202">
          <cell r="Y202" t="str">
            <v>船东费</v>
          </cell>
        </row>
        <row r="202">
          <cell r="AA202">
            <v>84773.9</v>
          </cell>
          <cell r="AB202">
            <v>84765.61</v>
          </cell>
        </row>
        <row r="203">
          <cell r="B203" t="str">
            <v>ACACIA LIBRA</v>
          </cell>
          <cell r="C203" t="str">
            <v>STX PO</v>
          </cell>
        </row>
        <row r="203">
          <cell r="F203" t="str">
            <v>prefinal</v>
          </cell>
        </row>
        <row r="203">
          <cell r="I203" t="str">
            <v>2018.09.22-2018.10.24</v>
          </cell>
        </row>
        <row r="203">
          <cell r="Y203" t="str">
            <v>接船检验费/船东费预留</v>
          </cell>
        </row>
        <row r="203">
          <cell r="AA203">
            <v>54241.095890411</v>
          </cell>
          <cell r="AB203">
            <v>54221.1</v>
          </cell>
        </row>
        <row r="204">
          <cell r="B204" t="str">
            <v>ACACIA ARIES</v>
          </cell>
          <cell r="C204" t="str">
            <v>SCP</v>
          </cell>
        </row>
        <row r="204">
          <cell r="F204" t="str">
            <v>第1期</v>
          </cell>
        </row>
        <row r="204">
          <cell r="I204" t="str">
            <v>2018.09.13-2018.09.28</v>
          </cell>
        </row>
        <row r="204">
          <cell r="Y204" t="str">
            <v>1.25%佣金</v>
          </cell>
        </row>
        <row r="204">
          <cell r="AA204">
            <v>195585.387</v>
          </cell>
          <cell r="AB204">
            <v>191231.34</v>
          </cell>
        </row>
        <row r="205">
          <cell r="B205" t="str">
            <v>ACACIA LAN</v>
          </cell>
          <cell r="C205" t="str">
            <v>Heung-A</v>
          </cell>
        </row>
        <row r="205">
          <cell r="F205" t="str">
            <v>第11期</v>
          </cell>
        </row>
        <row r="205">
          <cell r="I205" t="str">
            <v>2018.09.26-2018.10.11</v>
          </cell>
        </row>
        <row r="205">
          <cell r="AA205">
            <v>76750</v>
          </cell>
          <cell r="AB205">
            <v>76735</v>
          </cell>
        </row>
        <row r="206">
          <cell r="B206" t="str">
            <v>ACACIA LAN</v>
          </cell>
          <cell r="C206" t="str">
            <v>Heung-A</v>
          </cell>
        </row>
        <row r="206">
          <cell r="F206" t="str">
            <v>第12期</v>
          </cell>
        </row>
        <row r="206">
          <cell r="I206" t="str">
            <v>2018.10.11-2018.10.26</v>
          </cell>
        </row>
        <row r="206">
          <cell r="AA206">
            <v>76750</v>
          </cell>
          <cell r="AB206">
            <v>76735</v>
          </cell>
        </row>
        <row r="207">
          <cell r="B207" t="str">
            <v>Heung-A Singapore</v>
          </cell>
          <cell r="C207" t="str">
            <v>SKR</v>
          </cell>
        </row>
        <row r="207">
          <cell r="F207" t="str">
            <v>prefinal</v>
          </cell>
        </row>
        <row r="207">
          <cell r="I207" t="str">
            <v>2018.09.21-2018.10.09</v>
          </cell>
        </row>
        <row r="207">
          <cell r="Y207" t="str">
            <v>船东费预留</v>
          </cell>
        </row>
        <row r="207">
          <cell r="AA207">
            <v>45720</v>
          </cell>
          <cell r="AB207">
            <v>45716.39</v>
          </cell>
        </row>
        <row r="208">
          <cell r="B208" t="str">
            <v>ACACIA MAKOTO</v>
          </cell>
          <cell r="C208" t="str">
            <v>STM</v>
          </cell>
        </row>
        <row r="208">
          <cell r="F208" t="str">
            <v>第6期</v>
          </cell>
        </row>
        <row r="208">
          <cell r="I208" t="str">
            <v>2018.09.12-2018.09.27</v>
          </cell>
        </row>
        <row r="208">
          <cell r="AA208">
            <v>91200</v>
          </cell>
          <cell r="AB208">
            <v>91200</v>
          </cell>
        </row>
        <row r="209">
          <cell r="B209" t="str">
            <v>CONMAR HAWK</v>
          </cell>
          <cell r="C209" t="str">
            <v>CMS</v>
          </cell>
        </row>
        <row r="209">
          <cell r="F209" t="str">
            <v>第18期</v>
          </cell>
        </row>
        <row r="209">
          <cell r="I209" t="str">
            <v>2018.10.10-2018.10.25</v>
          </cell>
        </row>
        <row r="209">
          <cell r="Y209" t="str">
            <v>1.25%佣金</v>
          </cell>
        </row>
        <row r="209">
          <cell r="AA209">
            <v>79048.7157534247</v>
          </cell>
          <cell r="AB209">
            <v>79028.72</v>
          </cell>
        </row>
        <row r="210">
          <cell r="B210" t="str">
            <v>CONMAR HAWK</v>
          </cell>
          <cell r="C210" t="str">
            <v>CMS</v>
          </cell>
        </row>
        <row r="210">
          <cell r="F210" t="str">
            <v>第19期</v>
          </cell>
        </row>
        <row r="210">
          <cell r="I210" t="str">
            <v>2018.10.25-2018.11.09</v>
          </cell>
        </row>
        <row r="210">
          <cell r="Y210" t="str">
            <v>1.25%佣金</v>
          </cell>
        </row>
        <row r="210">
          <cell r="AA210">
            <v>79048.7157534247</v>
          </cell>
          <cell r="AB210">
            <v>79028.72</v>
          </cell>
        </row>
        <row r="211">
          <cell r="B211" t="str">
            <v>Heung-A Jakarta </v>
          </cell>
          <cell r="C211" t="str">
            <v>Heung-A</v>
          </cell>
        </row>
        <row r="211">
          <cell r="F211" t="str">
            <v>第11期</v>
          </cell>
        </row>
        <row r="211">
          <cell r="I211" t="str">
            <v>2018.10.01-2018.10.04</v>
          </cell>
        </row>
        <row r="211">
          <cell r="Y211" t="str">
            <v>1.25%佣金</v>
          </cell>
        </row>
        <row r="211">
          <cell r="AA211">
            <v>18986.25</v>
          </cell>
          <cell r="AB211">
            <v>18986.25</v>
          </cell>
        </row>
        <row r="212">
          <cell r="B212" t="str">
            <v>Heung-A Jakarta </v>
          </cell>
          <cell r="C212" t="str">
            <v>Heung-A</v>
          </cell>
        </row>
        <row r="212">
          <cell r="F212" t="str">
            <v>第11期</v>
          </cell>
        </row>
        <row r="212">
          <cell r="I212" t="str">
            <v>2018.10.04-2018.10.16</v>
          </cell>
        </row>
        <row r="212">
          <cell r="Y212" t="str">
            <v>1.25%佣金</v>
          </cell>
        </row>
        <row r="212">
          <cell r="AA212">
            <v>70935</v>
          </cell>
          <cell r="AB212">
            <v>70916.38</v>
          </cell>
        </row>
        <row r="213">
          <cell r="B213" t="str">
            <v>OPDR LISBOA</v>
          </cell>
          <cell r="C213" t="str">
            <v>CMS</v>
          </cell>
        </row>
        <row r="213">
          <cell r="F213" t="str">
            <v>prefinal</v>
          </cell>
        </row>
        <row r="213">
          <cell r="I213" t="str">
            <v>2018.09.06-2018.09.25</v>
          </cell>
        </row>
        <row r="213">
          <cell r="Y213" t="str">
            <v>1.25%佣金/船东费预留</v>
          </cell>
        </row>
        <row r="213">
          <cell r="AA213">
            <v>30871.412364726</v>
          </cell>
          <cell r="AB213">
            <v>30843</v>
          </cell>
        </row>
        <row r="214">
          <cell r="B214" t="str">
            <v>ACACIA ARIES</v>
          </cell>
          <cell r="C214" t="str">
            <v>SCP</v>
          </cell>
        </row>
        <row r="214">
          <cell r="F214" t="str">
            <v>第2期</v>
          </cell>
        </row>
        <row r="214">
          <cell r="I214" t="str">
            <v>2018.09.28-2018.10.13</v>
          </cell>
        </row>
        <row r="214">
          <cell r="Y214" t="str">
            <v>1.25%佣金</v>
          </cell>
        </row>
        <row r="214">
          <cell r="AA214">
            <v>75075</v>
          </cell>
          <cell r="AB214">
            <v>75067.63</v>
          </cell>
        </row>
        <row r="215">
          <cell r="B215" t="str">
            <v>JRS CARINA</v>
          </cell>
          <cell r="C215" t="str">
            <v>CCL</v>
          </cell>
        </row>
        <row r="215">
          <cell r="F215" t="str">
            <v>第7期</v>
          </cell>
        </row>
        <row r="215">
          <cell r="I215" t="str">
            <v>2018.09.28-2018.10.13</v>
          </cell>
        </row>
        <row r="215">
          <cell r="Y215" t="str">
            <v>与马士基broker 的尾帐（船东费/船东预留款返还）</v>
          </cell>
        </row>
        <row r="215">
          <cell r="AA215">
            <v>103366.74</v>
          </cell>
          <cell r="AB215">
            <v>103364.34</v>
          </cell>
        </row>
        <row r="216">
          <cell r="B216" t="str">
            <v>JRS CORVUS</v>
          </cell>
          <cell r="C216" t="str">
            <v>ONE</v>
          </cell>
        </row>
        <row r="216">
          <cell r="F216" t="str">
            <v>第12期</v>
          </cell>
        </row>
        <row r="216">
          <cell r="I216" t="str">
            <v>2018.10.02-2018.10.17</v>
          </cell>
        </row>
        <row r="216">
          <cell r="Y216" t="str">
            <v>1.25%佣金</v>
          </cell>
        </row>
        <row r="216">
          <cell r="AA216">
            <v>82307.1061643836</v>
          </cell>
          <cell r="AB216">
            <v>82303.48</v>
          </cell>
        </row>
        <row r="217">
          <cell r="B217" t="str">
            <v>ACACIA LEO</v>
          </cell>
          <cell r="C217" t="str">
            <v>FESCO</v>
          </cell>
        </row>
        <row r="217">
          <cell r="F217" t="str">
            <v>第8期</v>
          </cell>
        </row>
        <row r="217">
          <cell r="I217" t="str">
            <v>2018.10.09-2018.10.24</v>
          </cell>
        </row>
        <row r="217">
          <cell r="AA217">
            <v>89150</v>
          </cell>
          <cell r="AB217">
            <v>89130.69</v>
          </cell>
        </row>
        <row r="218">
          <cell r="B218" t="str">
            <v>ACACIA MAKOTO</v>
          </cell>
          <cell r="C218" t="str">
            <v>STM</v>
          </cell>
        </row>
        <row r="218">
          <cell r="F218" t="str">
            <v>第7期</v>
          </cell>
        </row>
        <row r="218">
          <cell r="I218" t="str">
            <v>2018.09.27-2018.10.12</v>
          </cell>
        </row>
        <row r="218">
          <cell r="Y218" t="str">
            <v>船东费</v>
          </cell>
        </row>
        <row r="218">
          <cell r="AA218">
            <v>89144.43</v>
          </cell>
          <cell r="AB218">
            <v>89144.436</v>
          </cell>
        </row>
        <row r="219">
          <cell r="B219" t="str">
            <v>ACACIA MAKOTO</v>
          </cell>
          <cell r="C219" t="str">
            <v>STM</v>
          </cell>
        </row>
        <row r="219">
          <cell r="F219" t="str">
            <v>第8期</v>
          </cell>
        </row>
        <row r="219">
          <cell r="I219" t="str">
            <v>2018.10.12-2018.10.27</v>
          </cell>
        </row>
        <row r="219">
          <cell r="AA219">
            <v>91200</v>
          </cell>
          <cell r="AB219">
            <v>91200</v>
          </cell>
        </row>
        <row r="220">
          <cell r="B220" t="str">
            <v>ACACIA TAURUS</v>
          </cell>
          <cell r="C220" t="str">
            <v>STM</v>
          </cell>
        </row>
        <row r="220">
          <cell r="F220" t="str">
            <v>第8期</v>
          </cell>
        </row>
        <row r="220">
          <cell r="I220" t="str">
            <v>2018.10.20-2018.11.04</v>
          </cell>
        </row>
        <row r="220">
          <cell r="AA220">
            <v>60650</v>
          </cell>
          <cell r="AB220">
            <v>60650</v>
          </cell>
        </row>
        <row r="221">
          <cell r="B221" t="str">
            <v>JRS CARINA</v>
          </cell>
          <cell r="C221" t="str">
            <v>CCL</v>
          </cell>
        </row>
        <row r="221">
          <cell r="F221" t="str">
            <v>第8期</v>
          </cell>
        </row>
        <row r="221">
          <cell r="I221" t="str">
            <v>2018.10.13-2018.10.28</v>
          </cell>
        </row>
        <row r="221">
          <cell r="AA221">
            <v>85225</v>
          </cell>
          <cell r="AB221">
            <v>85222.6</v>
          </cell>
        </row>
        <row r="222">
          <cell r="B222" t="str">
            <v>ACACIA ARIES</v>
          </cell>
          <cell r="C222" t="str">
            <v>SCP</v>
          </cell>
        </row>
        <row r="222">
          <cell r="F222" t="str">
            <v>第3期</v>
          </cell>
        </row>
        <row r="222">
          <cell r="I222" t="str">
            <v>2018.10.13-2018.10.28</v>
          </cell>
        </row>
        <row r="222">
          <cell r="Y222" t="str">
            <v>1.25%佣金</v>
          </cell>
        </row>
        <row r="222">
          <cell r="AA222">
            <v>75075</v>
          </cell>
          <cell r="AB222">
            <v>75067.68</v>
          </cell>
        </row>
        <row r="223">
          <cell r="B223" t="str">
            <v>Heung-A Jakarta </v>
          </cell>
          <cell r="C223" t="str">
            <v>Heung-A</v>
          </cell>
        </row>
        <row r="223">
          <cell r="F223" t="str">
            <v>第12期</v>
          </cell>
        </row>
        <row r="223">
          <cell r="I223" t="str">
            <v>2018.10.16-2018.10.31</v>
          </cell>
        </row>
        <row r="223">
          <cell r="Y223" t="str">
            <v>1.25%佣金</v>
          </cell>
        </row>
        <row r="223">
          <cell r="AA223">
            <v>88668.75</v>
          </cell>
          <cell r="AB223">
            <v>88650.15</v>
          </cell>
        </row>
        <row r="224">
          <cell r="B224" t="str">
            <v>Heung-A Singapore</v>
          </cell>
          <cell r="C224" t="str">
            <v>SKR</v>
          </cell>
        </row>
        <row r="224">
          <cell r="F224" t="str">
            <v>final</v>
          </cell>
        </row>
        <row r="224">
          <cell r="I224" t="str">
            <v>2018.10.09-2018.10.11</v>
          </cell>
        </row>
        <row r="224">
          <cell r="Y224" t="str">
            <v>接还船检验费/船东费/返还船东预留</v>
          </cell>
        </row>
        <row r="224">
          <cell r="AA224">
            <v>-1387.2456</v>
          </cell>
          <cell r="AB224">
            <v>-1387.25</v>
          </cell>
        </row>
        <row r="225">
          <cell r="B225" t="str">
            <v>ACACIA MAKOTO</v>
          </cell>
          <cell r="C225" t="str">
            <v>STM</v>
          </cell>
        </row>
        <row r="225">
          <cell r="F225" t="str">
            <v>第9期</v>
          </cell>
        </row>
        <row r="225">
          <cell r="I225" t="str">
            <v>2018.10.27-2018.11.11</v>
          </cell>
        </row>
        <row r="225">
          <cell r="AA225">
            <v>91200</v>
          </cell>
          <cell r="AB225">
            <v>91200</v>
          </cell>
        </row>
        <row r="226">
          <cell r="B226" t="str">
            <v>OPDR LISBOA</v>
          </cell>
          <cell r="C226" t="str">
            <v>MIS</v>
          </cell>
        </row>
        <row r="226">
          <cell r="F226" t="str">
            <v>第1期</v>
          </cell>
        </row>
        <row r="226">
          <cell r="I226" t="str">
            <v>2018.10.12-2018.10.27</v>
          </cell>
        </row>
        <row r="226">
          <cell r="Y226" t="str">
            <v>1.25%佣金</v>
          </cell>
        </row>
        <row r="226">
          <cell r="AA226">
            <v>179874.655684931</v>
          </cell>
          <cell r="AB226">
            <v>179874.66</v>
          </cell>
        </row>
        <row r="227">
          <cell r="B227" t="str">
            <v>JRS CORVUS</v>
          </cell>
          <cell r="C227" t="str">
            <v>ONE</v>
          </cell>
        </row>
        <row r="227">
          <cell r="F227" t="str">
            <v>第13期</v>
          </cell>
        </row>
        <row r="227">
          <cell r="I227" t="str">
            <v>2018.10.17-2018.11.01</v>
          </cell>
        </row>
        <row r="227">
          <cell r="Y227" t="str">
            <v>1.25%佣金</v>
          </cell>
        </row>
        <row r="227">
          <cell r="AA227">
            <v>82307.1061643836</v>
          </cell>
          <cell r="AB227">
            <v>82303.49</v>
          </cell>
        </row>
        <row r="228">
          <cell r="B228" t="str">
            <v>ACACIA VIRGO</v>
          </cell>
          <cell r="C228" t="str">
            <v>CMS</v>
          </cell>
        </row>
        <row r="228">
          <cell r="F228" t="str">
            <v>第1期</v>
          </cell>
        </row>
        <row r="228">
          <cell r="I228" t="str">
            <v>2018.10.13-2018.10.28</v>
          </cell>
        </row>
        <row r="228">
          <cell r="Y228" t="str">
            <v>1.25%佣金</v>
          </cell>
        </row>
        <row r="228">
          <cell r="AA228">
            <v>266089.026164384</v>
          </cell>
          <cell r="AB228">
            <v>266065.43</v>
          </cell>
        </row>
        <row r="229">
          <cell r="B229" t="str">
            <v>ACACIA LEO</v>
          </cell>
          <cell r="C229" t="str">
            <v>FESCO</v>
          </cell>
        </row>
        <row r="229">
          <cell r="F229" t="str">
            <v>第9期</v>
          </cell>
        </row>
        <row r="229">
          <cell r="I229" t="str">
            <v>2018.10.24-2018.11.08</v>
          </cell>
        </row>
        <row r="229">
          <cell r="Y229" t="str">
            <v>船东费</v>
          </cell>
        </row>
        <row r="229">
          <cell r="AA229">
            <v>87458.91</v>
          </cell>
          <cell r="AB229">
            <v>87439.59</v>
          </cell>
        </row>
        <row r="230">
          <cell r="B230" t="str">
            <v>JRS CARINA</v>
          </cell>
          <cell r="C230" t="str">
            <v>CCL</v>
          </cell>
        </row>
        <row r="230">
          <cell r="F230" t="str">
            <v>第9期</v>
          </cell>
        </row>
        <row r="230">
          <cell r="I230" t="str">
            <v>2018.10.28-2018.11.12</v>
          </cell>
        </row>
        <row r="230">
          <cell r="AA230">
            <v>84516.17</v>
          </cell>
          <cell r="AB230">
            <v>84513.77</v>
          </cell>
        </row>
        <row r="231">
          <cell r="B231" t="str">
            <v>ACACIA LIBRA</v>
          </cell>
          <cell r="C231" t="str">
            <v>HMM</v>
          </cell>
        </row>
        <row r="231">
          <cell r="F231" t="str">
            <v>final</v>
          </cell>
        </row>
        <row r="231">
          <cell r="I231" t="str">
            <v>2018.06.07-2018.06.21</v>
          </cell>
        </row>
        <row r="231">
          <cell r="Y231" t="str">
            <v>返还船东费预留/船东费</v>
          </cell>
        </row>
        <row r="231">
          <cell r="AA231">
            <v>3925.35</v>
          </cell>
          <cell r="AB231">
            <v>3925.35</v>
          </cell>
        </row>
        <row r="232">
          <cell r="B232" t="str">
            <v>ACACIA MING</v>
          </cell>
          <cell r="C232" t="str">
            <v>ONE</v>
          </cell>
        </row>
        <row r="232">
          <cell r="F232" t="str">
            <v>第12期</v>
          </cell>
        </row>
        <row r="232">
          <cell r="I232" t="str">
            <v>2018.10.07-2018.10.20</v>
          </cell>
        </row>
        <row r="232">
          <cell r="Y232" t="str">
            <v>1.25%佣金</v>
          </cell>
        </row>
        <row r="232">
          <cell r="AA232">
            <v>75184.0753424657</v>
          </cell>
          <cell r="AB232">
            <v>75184.08</v>
          </cell>
        </row>
        <row r="233">
          <cell r="B233" t="str">
            <v>ACACIA MING</v>
          </cell>
          <cell r="C233" t="str">
            <v>ONE</v>
          </cell>
        </row>
        <row r="233">
          <cell r="F233" t="str">
            <v>第12期</v>
          </cell>
        </row>
        <row r="233">
          <cell r="I233" t="str">
            <v>2018.10.20-2018.10.22</v>
          </cell>
        </row>
        <row r="233">
          <cell r="Y233" t="str">
            <v>1.25%佣金</v>
          </cell>
        </row>
        <row r="233">
          <cell r="AA233">
            <v>10579.2808219178</v>
          </cell>
          <cell r="AB233">
            <v>10579.28</v>
          </cell>
        </row>
        <row r="234">
          <cell r="B234" t="str">
            <v>JRS CORVUS</v>
          </cell>
          <cell r="C234" t="str">
            <v>ONE</v>
          </cell>
        </row>
        <row r="234">
          <cell r="F234" t="str">
            <v>第14期</v>
          </cell>
        </row>
        <row r="234">
          <cell r="I234" t="str">
            <v>2018.11.01-2018.11.16</v>
          </cell>
        </row>
        <row r="234">
          <cell r="Y234" t="str">
            <v>1.25%佣金/返还船东预留款/返还租家13期多付的租金</v>
          </cell>
        </row>
        <row r="234">
          <cell r="AA234">
            <v>174027.336164384</v>
          </cell>
          <cell r="AB234">
            <v>174023.74</v>
          </cell>
        </row>
        <row r="235">
          <cell r="B235" t="str">
            <v>Heung-A Manila </v>
          </cell>
          <cell r="C235" t="str">
            <v>STM</v>
          </cell>
        </row>
        <row r="235">
          <cell r="F235" t="str">
            <v>prefinal</v>
          </cell>
        </row>
        <row r="235">
          <cell r="I235" t="str">
            <v>2018.09.09-2018.09.13</v>
          </cell>
        </row>
        <row r="235">
          <cell r="AA235">
            <v>-161262.850416667</v>
          </cell>
          <cell r="AB235">
            <v>-161262.85</v>
          </cell>
        </row>
        <row r="236">
          <cell r="B236" t="str">
            <v>Heung-A Manila </v>
          </cell>
          <cell r="C236" t="str">
            <v>STM</v>
          </cell>
        </row>
        <row r="236">
          <cell r="F236" t="str">
            <v>第1期</v>
          </cell>
        </row>
        <row r="236">
          <cell r="I236" t="str">
            <v>2018.09.29-2018.10.14</v>
          </cell>
        </row>
        <row r="236">
          <cell r="Y236" t="str">
            <v>船东费</v>
          </cell>
        </row>
        <row r="236">
          <cell r="AA236">
            <v>245678.11</v>
          </cell>
          <cell r="AB236">
            <v>245678.11</v>
          </cell>
        </row>
        <row r="237">
          <cell r="B237" t="str">
            <v>ACACIA LIBRA</v>
          </cell>
          <cell r="C237" t="str">
            <v>STX PO</v>
          </cell>
        </row>
        <row r="237">
          <cell r="F237" t="str">
            <v>prefinal2</v>
          </cell>
        </row>
        <row r="237">
          <cell r="I237" t="str">
            <v>2018.09.22-2018.11.09</v>
          </cell>
        </row>
        <row r="237">
          <cell r="Y237" t="str">
            <v>接还船检验费/船东费预留/已付款</v>
          </cell>
        </row>
        <row r="237">
          <cell r="AA237">
            <v>69479.9000547945</v>
          </cell>
          <cell r="AB237">
            <v>69459.89</v>
          </cell>
        </row>
        <row r="238">
          <cell r="B238" t="str">
            <v>ACACIA MING</v>
          </cell>
          <cell r="C238" t="str">
            <v>ONE</v>
          </cell>
        </row>
        <row r="238">
          <cell r="F238" t="str">
            <v>第13期</v>
          </cell>
        </row>
        <row r="238">
          <cell r="I238" t="str">
            <v>2018.10.22-2018.11.06</v>
          </cell>
        </row>
        <row r="238">
          <cell r="Y238" t="str">
            <v>1.25%佣金/已付租金</v>
          </cell>
        </row>
        <row r="238">
          <cell r="AA238">
            <v>60502.2161643836</v>
          </cell>
          <cell r="AB238">
            <v>53706.98</v>
          </cell>
        </row>
        <row r="239">
          <cell r="B239" t="str">
            <v>ACACIA MING</v>
          </cell>
          <cell r="C239" t="str">
            <v>ONE</v>
          </cell>
        </row>
        <row r="239">
          <cell r="F239" t="str">
            <v>第13期</v>
          </cell>
        </row>
        <row r="239">
          <cell r="I239" t="str">
            <v>2018.10.22-2018.11.06</v>
          </cell>
        </row>
        <row r="239">
          <cell r="Y239" t="str">
            <v>1.25%佣金/已付租金</v>
          </cell>
        </row>
        <row r="239">
          <cell r="AA239">
            <v>18842.39</v>
          </cell>
          <cell r="AB239">
            <v>18838.78</v>
          </cell>
        </row>
        <row r="240">
          <cell r="B240" t="str">
            <v>ACACIA MING</v>
          </cell>
          <cell r="C240" t="str">
            <v>ONE</v>
          </cell>
        </row>
        <row r="240">
          <cell r="F240" t="str">
            <v>第14期</v>
          </cell>
        </row>
        <row r="240">
          <cell r="I240" t="str">
            <v>2018.11.06-2018.11.21</v>
          </cell>
        </row>
        <row r="240">
          <cell r="Y240" t="str">
            <v>1.25%佣金/冷箱劳务费（18.04-18.08）</v>
          </cell>
        </row>
        <row r="240">
          <cell r="AA240">
            <v>80454.6061643836</v>
          </cell>
          <cell r="AB240">
            <v>87242.66</v>
          </cell>
        </row>
        <row r="241">
          <cell r="B241" t="str">
            <v>OPDR LISBOA</v>
          </cell>
          <cell r="C241" t="str">
            <v>MIS</v>
          </cell>
        </row>
        <row r="241">
          <cell r="F241" t="str">
            <v>第2期</v>
          </cell>
        </row>
        <row r="241">
          <cell r="I241" t="str">
            <v>2018.10.27-2018.11.11</v>
          </cell>
        </row>
        <row r="241">
          <cell r="Y241" t="str">
            <v>1.25%佣金</v>
          </cell>
        </row>
        <row r="241">
          <cell r="AA241">
            <v>76036.9006849315</v>
          </cell>
          <cell r="AB241">
            <v>76036.9</v>
          </cell>
        </row>
        <row r="242">
          <cell r="B242" t="str">
            <v>ACACIA VIRGO</v>
          </cell>
          <cell r="C242" t="str">
            <v>CMS</v>
          </cell>
        </row>
        <row r="242">
          <cell r="F242" t="str">
            <v>第2期</v>
          </cell>
        </row>
        <row r="242">
          <cell r="I242" t="str">
            <v>2018.10.28-2018.11.12</v>
          </cell>
        </row>
        <row r="242">
          <cell r="Y242" t="str">
            <v>1.25%佣金</v>
          </cell>
        </row>
        <row r="242">
          <cell r="AA242">
            <v>114894.606164384</v>
          </cell>
          <cell r="AB242">
            <v>114871.02</v>
          </cell>
        </row>
        <row r="243">
          <cell r="B243" t="str">
            <v>ACACIA ARIES</v>
          </cell>
          <cell r="C243" t="str">
            <v>SCP</v>
          </cell>
        </row>
        <row r="243">
          <cell r="F243" t="str">
            <v>第4期</v>
          </cell>
        </row>
        <row r="243">
          <cell r="I243" t="str">
            <v>2018.10.28-2018.11.12</v>
          </cell>
        </row>
        <row r="243">
          <cell r="Y243" t="str">
            <v>1.25%佣金</v>
          </cell>
        </row>
        <row r="243">
          <cell r="AA243">
            <v>75075</v>
          </cell>
          <cell r="AB243">
            <v>75067.67</v>
          </cell>
        </row>
        <row r="244">
          <cell r="B244" t="str">
            <v>Heung-A Jakarta </v>
          </cell>
          <cell r="C244" t="str">
            <v>Heung-A</v>
          </cell>
        </row>
        <row r="244">
          <cell r="F244" t="str">
            <v>第13期</v>
          </cell>
        </row>
        <row r="244">
          <cell r="I244" t="str">
            <v>2018.10.31-2018.11.15</v>
          </cell>
        </row>
        <row r="244">
          <cell r="Y244" t="str">
            <v>1.25%佣金/船东费</v>
          </cell>
        </row>
        <row r="244">
          <cell r="AA244">
            <v>87530.79</v>
          </cell>
          <cell r="AB244">
            <v>87512.2</v>
          </cell>
        </row>
        <row r="245">
          <cell r="B245" t="str">
            <v>ACACIA TAURUS</v>
          </cell>
          <cell r="C245" t="str">
            <v>STM</v>
          </cell>
        </row>
        <row r="245">
          <cell r="F245" t="str">
            <v>第9期</v>
          </cell>
        </row>
        <row r="245">
          <cell r="I245" t="str">
            <v>2018.11.04-2018.11.19</v>
          </cell>
        </row>
        <row r="245">
          <cell r="Y245" t="str">
            <v>船东费</v>
          </cell>
        </row>
        <row r="245">
          <cell r="AA245">
            <v>60300.06</v>
          </cell>
          <cell r="AB245">
            <v>60300.06</v>
          </cell>
        </row>
        <row r="246">
          <cell r="B246" t="str">
            <v>ACACIA LEO</v>
          </cell>
          <cell r="C246" t="str">
            <v>FESCO</v>
          </cell>
        </row>
        <row r="246">
          <cell r="F246" t="str">
            <v>第10期</v>
          </cell>
        </row>
        <row r="246">
          <cell r="I246" t="str">
            <v>2018.11.08-2018.11.23</v>
          </cell>
        </row>
        <row r="246">
          <cell r="Y246" t="str">
            <v>船东费</v>
          </cell>
        </row>
        <row r="246">
          <cell r="AA246">
            <v>88722.74</v>
          </cell>
          <cell r="AB246">
            <v>88703.4</v>
          </cell>
        </row>
        <row r="247">
          <cell r="B247" t="str">
            <v>CONMAR HAWK</v>
          </cell>
          <cell r="C247" t="str">
            <v>CMS</v>
          </cell>
        </row>
        <row r="247">
          <cell r="F247" t="str">
            <v>第20期</v>
          </cell>
        </row>
        <row r="247">
          <cell r="I247" t="str">
            <v>2018.11.09-2018.11.24</v>
          </cell>
        </row>
        <row r="247">
          <cell r="Y247" t="str">
            <v>1.25%佣金</v>
          </cell>
        </row>
        <row r="247">
          <cell r="AA247">
            <v>79048.7157534247</v>
          </cell>
          <cell r="AB247">
            <v>79028.72</v>
          </cell>
        </row>
        <row r="248">
          <cell r="B248" t="str">
            <v>JRS CARINA</v>
          </cell>
          <cell r="C248" t="str">
            <v>CCL</v>
          </cell>
        </row>
        <row r="248">
          <cell r="F248" t="str">
            <v>第10期</v>
          </cell>
        </row>
        <row r="248">
          <cell r="I248" t="str">
            <v>2018.11.12-2018.11.27</v>
          </cell>
        </row>
        <row r="248">
          <cell r="AA248">
            <v>85225</v>
          </cell>
          <cell r="AB248">
            <v>85208.4</v>
          </cell>
        </row>
        <row r="249">
          <cell r="B249" t="str">
            <v>ACACIA LAN</v>
          </cell>
          <cell r="C249" t="str">
            <v>Heung-A</v>
          </cell>
        </row>
        <row r="249">
          <cell r="F249" t="str">
            <v>第13期</v>
          </cell>
        </row>
        <row r="249">
          <cell r="I249" t="str">
            <v>2018.10.26-2018.11.10</v>
          </cell>
        </row>
        <row r="249">
          <cell r="AA249">
            <v>76750</v>
          </cell>
          <cell r="AB249">
            <v>76735</v>
          </cell>
        </row>
        <row r="250">
          <cell r="B250" t="str">
            <v>ACACIA TAURUS</v>
          </cell>
          <cell r="C250" t="str">
            <v>DYS</v>
          </cell>
        </row>
        <row r="250">
          <cell r="F250" t="str">
            <v>final</v>
          </cell>
        </row>
        <row r="250">
          <cell r="I250" t="str">
            <v>2018.04.20-2018.04.24</v>
          </cell>
        </row>
        <row r="250">
          <cell r="Y250" t="str">
            <v>1.25%佣金/返还预估船东费/船东费</v>
          </cell>
        </row>
        <row r="250">
          <cell r="AA250">
            <v>2521.95</v>
          </cell>
          <cell r="AB250">
            <v>2501.95</v>
          </cell>
        </row>
        <row r="251">
          <cell r="B251" t="str">
            <v>CONMAR HAWK</v>
          </cell>
          <cell r="C251" t="str">
            <v>CMS</v>
          </cell>
        </row>
        <row r="251">
          <cell r="F251" t="str">
            <v>第21期</v>
          </cell>
        </row>
        <row r="251">
          <cell r="I251" t="str">
            <v>2018.11.24-2018.12.09</v>
          </cell>
        </row>
        <row r="251">
          <cell r="Y251" t="str">
            <v>1.25%佣金</v>
          </cell>
        </row>
        <row r="251">
          <cell r="AA251">
            <v>79048.7157534247</v>
          </cell>
          <cell r="AB251">
            <v>79028.72</v>
          </cell>
        </row>
        <row r="252">
          <cell r="B252" t="str">
            <v>ACACIA VIRGO</v>
          </cell>
          <cell r="C252" t="str">
            <v>CMS</v>
          </cell>
        </row>
        <row r="252">
          <cell r="F252" t="str">
            <v>第3期</v>
          </cell>
        </row>
        <row r="252">
          <cell r="I252" t="str">
            <v>2018.11.12-2018.11.27</v>
          </cell>
        </row>
        <row r="252">
          <cell r="Y252" t="str">
            <v>1.25%佣金</v>
          </cell>
        </row>
        <row r="252">
          <cell r="AA252">
            <v>114894.606164384</v>
          </cell>
          <cell r="AB252">
            <v>114870.99</v>
          </cell>
        </row>
        <row r="253">
          <cell r="B253" t="str">
            <v>Heung-A Manila </v>
          </cell>
          <cell r="C253" t="str">
            <v>STM</v>
          </cell>
        </row>
        <row r="253">
          <cell r="F253" t="str">
            <v>第2期</v>
          </cell>
        </row>
        <row r="253">
          <cell r="I253" t="str">
            <v>2018.10.14-2018.10.29</v>
          </cell>
        </row>
        <row r="253">
          <cell r="Y253" t="str">
            <v>1842E/W劳务费</v>
          </cell>
        </row>
        <row r="253">
          <cell r="AA253">
            <v>82027.5</v>
          </cell>
          <cell r="AB253">
            <v>82027.5</v>
          </cell>
        </row>
        <row r="254">
          <cell r="B254" t="str">
            <v>OPDR LISBOA</v>
          </cell>
          <cell r="C254" t="str">
            <v>MIS</v>
          </cell>
        </row>
        <row r="254">
          <cell r="F254" t="str">
            <v>第3期</v>
          </cell>
        </row>
        <row r="254">
          <cell r="I254" t="str">
            <v>2018.11.11-2018.11.26</v>
          </cell>
        </row>
        <row r="254">
          <cell r="Y254" t="str">
            <v>1.25%佣金</v>
          </cell>
        </row>
        <row r="254">
          <cell r="AA254">
            <v>76036.9006849315</v>
          </cell>
          <cell r="AB254">
            <v>76036.9</v>
          </cell>
        </row>
        <row r="255">
          <cell r="B255" t="str">
            <v>Heung-A Singapore</v>
          </cell>
          <cell r="C255" t="str">
            <v>STM</v>
          </cell>
        </row>
        <row r="255">
          <cell r="F255" t="str">
            <v>第1期</v>
          </cell>
        </row>
        <row r="255">
          <cell r="I255" t="str">
            <v>2018.10.20-2018.11.04</v>
          </cell>
        </row>
        <row r="255">
          <cell r="Y255" t="str">
            <v>1843ew/1845ew 劳务费</v>
          </cell>
        </row>
        <row r="255">
          <cell r="AA255">
            <v>204650.3</v>
          </cell>
          <cell r="AB255">
            <v>204650.3</v>
          </cell>
        </row>
        <row r="256">
          <cell r="B256" t="str">
            <v>ACACIA LAN</v>
          </cell>
          <cell r="C256" t="str">
            <v>ONE</v>
          </cell>
        </row>
        <row r="256">
          <cell r="F256" t="str">
            <v>final</v>
          </cell>
        </row>
        <row r="256">
          <cell r="I256" t="str">
            <v>2018.04.26-2018.04.29</v>
          </cell>
        </row>
        <row r="256">
          <cell r="Y256" t="str">
            <v>1.25%佣金/返还预估船东费/船东费/停租4.24 06：00-15:20 LT PUS 0.38889天/接还船检验费</v>
          </cell>
        </row>
        <row r="256">
          <cell r="AA256">
            <v>1028.38</v>
          </cell>
          <cell r="AB256">
            <v>1028.36</v>
          </cell>
        </row>
        <row r="257">
          <cell r="B257" t="str">
            <v>ACACIA MAKOTO</v>
          </cell>
          <cell r="C257" t="str">
            <v>STM</v>
          </cell>
        </row>
        <row r="257">
          <cell r="F257" t="str">
            <v>第10期</v>
          </cell>
        </row>
        <row r="257">
          <cell r="I257" t="str">
            <v>2018.11.11-2018.11.26</v>
          </cell>
        </row>
        <row r="257">
          <cell r="Y257" t="str">
            <v>船东费</v>
          </cell>
        </row>
        <row r="257">
          <cell r="AA257">
            <v>90908.53</v>
          </cell>
          <cell r="AB257">
            <v>90908.53</v>
          </cell>
        </row>
        <row r="258">
          <cell r="B258" t="str">
            <v>ACACIA MING</v>
          </cell>
          <cell r="C258" t="str">
            <v>ONE</v>
          </cell>
        </row>
        <row r="258">
          <cell r="F258" t="str">
            <v>第15期</v>
          </cell>
        </row>
        <row r="258">
          <cell r="I258" t="str">
            <v>2018.11.21-2018.12.06</v>
          </cell>
        </row>
        <row r="258">
          <cell r="Y258" t="str">
            <v>1.25%佣金/返还船东费预留/船东费</v>
          </cell>
        </row>
        <row r="258">
          <cell r="AA258">
            <v>88269.1161643836</v>
          </cell>
          <cell r="AB258">
            <v>88265.51</v>
          </cell>
        </row>
        <row r="259">
          <cell r="B259" t="str">
            <v>JRS CORVUS</v>
          </cell>
          <cell r="C259" t="str">
            <v>ONE</v>
          </cell>
        </row>
        <row r="259">
          <cell r="F259" t="str">
            <v>第15期</v>
          </cell>
        </row>
        <row r="259">
          <cell r="I259" t="str">
            <v>2018.11.16-2018.12.01</v>
          </cell>
        </row>
        <row r="259">
          <cell r="Y259" t="str">
            <v>1.25%佣金</v>
          </cell>
        </row>
        <row r="259">
          <cell r="AA259">
            <v>79344.6061643836</v>
          </cell>
          <cell r="AB259">
            <v>79341</v>
          </cell>
        </row>
        <row r="260">
          <cell r="B260" t="str">
            <v>ACACIA ARIES</v>
          </cell>
          <cell r="C260" t="str">
            <v>SCP</v>
          </cell>
        </row>
        <row r="260">
          <cell r="F260" t="str">
            <v>第5期</v>
          </cell>
        </row>
        <row r="260">
          <cell r="I260" t="str">
            <v>2018.11.12-2018.11.27</v>
          </cell>
        </row>
        <row r="260">
          <cell r="Y260" t="str">
            <v>1.25%佣金</v>
          </cell>
        </row>
        <row r="260">
          <cell r="AA260">
            <v>45075</v>
          </cell>
          <cell r="AB260">
            <v>45067.68</v>
          </cell>
        </row>
        <row r="261">
          <cell r="B261" t="str">
            <v>Heung-A Jakarta </v>
          </cell>
          <cell r="C261" t="str">
            <v>Heung-A</v>
          </cell>
        </row>
        <row r="261">
          <cell r="F261" t="str">
            <v>第14期</v>
          </cell>
        </row>
        <row r="261">
          <cell r="I261" t="str">
            <v>2018.11.15-2018.11.30</v>
          </cell>
        </row>
        <row r="261">
          <cell r="Y261" t="str">
            <v>1.25%佣金</v>
          </cell>
        </row>
        <row r="261">
          <cell r="AA261">
            <v>88668.75</v>
          </cell>
          <cell r="AB261">
            <v>88650.13</v>
          </cell>
        </row>
        <row r="262">
          <cell r="B262" t="str">
            <v>ACACIA LEO</v>
          </cell>
          <cell r="C262" t="str">
            <v>FESCO</v>
          </cell>
        </row>
        <row r="262">
          <cell r="F262" t="str">
            <v>第11期</v>
          </cell>
        </row>
        <row r="262">
          <cell r="I262" t="str">
            <v>2018.11.23-2018.12.08</v>
          </cell>
        </row>
        <row r="262">
          <cell r="AA262">
            <v>89150</v>
          </cell>
          <cell r="AB262">
            <v>89130.68</v>
          </cell>
        </row>
        <row r="263">
          <cell r="B263" t="str">
            <v>ACACIA LAN</v>
          </cell>
          <cell r="C263" t="str">
            <v>Heung-A</v>
          </cell>
        </row>
        <row r="263">
          <cell r="F263" t="str">
            <v>第14期</v>
          </cell>
        </row>
        <row r="263">
          <cell r="I263" t="str">
            <v>2018.11.10-2018.11.25</v>
          </cell>
        </row>
        <row r="263">
          <cell r="AA263">
            <v>76750</v>
          </cell>
          <cell r="AB263">
            <v>76735</v>
          </cell>
        </row>
        <row r="264">
          <cell r="B264" t="str">
            <v>ACACIA TAURUS</v>
          </cell>
          <cell r="C264" t="str">
            <v>STM</v>
          </cell>
        </row>
        <row r="264">
          <cell r="F264" t="str">
            <v>第10期</v>
          </cell>
        </row>
        <row r="264">
          <cell r="I264" t="str">
            <v>2018.11.19-2018.12.04</v>
          </cell>
        </row>
        <row r="264">
          <cell r="Y264" t="str">
            <v>船东费</v>
          </cell>
        </row>
        <row r="264">
          <cell r="AA264">
            <v>60061.54</v>
          </cell>
          <cell r="AB264">
            <v>60061.54</v>
          </cell>
        </row>
        <row r="265">
          <cell r="B265" t="str">
            <v>JRS CARINA</v>
          </cell>
          <cell r="C265" t="str">
            <v>CCL</v>
          </cell>
        </row>
        <row r="265">
          <cell r="F265" t="str">
            <v>第11期</v>
          </cell>
        </row>
        <row r="265">
          <cell r="I265" t="str">
            <v>2018.11.27-2018.11.30</v>
          </cell>
        </row>
        <row r="265">
          <cell r="Y265" t="str">
            <v>船东费</v>
          </cell>
        </row>
        <row r="265">
          <cell r="AA265">
            <v>16571.69</v>
          </cell>
          <cell r="AB265">
            <v>16571.69</v>
          </cell>
        </row>
        <row r="266">
          <cell r="B266" t="str">
            <v>JRS CARINA</v>
          </cell>
          <cell r="C266" t="str">
            <v>CCL</v>
          </cell>
        </row>
        <row r="266">
          <cell r="F266" t="str">
            <v>第11期</v>
          </cell>
        </row>
        <row r="266">
          <cell r="I266" t="str">
            <v>2018.11.30-2018.12.12</v>
          </cell>
        </row>
        <row r="266">
          <cell r="AA266">
            <v>58820</v>
          </cell>
          <cell r="AB266">
            <v>58817.6</v>
          </cell>
        </row>
        <row r="267">
          <cell r="B267" t="str">
            <v>ACACIA LAN</v>
          </cell>
          <cell r="C267" t="str">
            <v>Heung-A</v>
          </cell>
        </row>
        <row r="267">
          <cell r="F267" t="str">
            <v>第15期</v>
          </cell>
        </row>
        <row r="267">
          <cell r="I267" t="str">
            <v>2018.11.25-2018.11.29</v>
          </cell>
        </row>
        <row r="267">
          <cell r="AA267">
            <v>20466.6666666667</v>
          </cell>
          <cell r="AB267">
            <v>20466.67</v>
          </cell>
        </row>
        <row r="268">
          <cell r="B268" t="str">
            <v>ACACIA LAN</v>
          </cell>
          <cell r="C268" t="str">
            <v>Heung-A</v>
          </cell>
        </row>
        <row r="268">
          <cell r="F268" t="str">
            <v>第15期</v>
          </cell>
        </row>
        <row r="268">
          <cell r="I268" t="str">
            <v>2018.11.29-2018.12.10</v>
          </cell>
        </row>
        <row r="268">
          <cell r="AA268">
            <v>50920.8333333333</v>
          </cell>
          <cell r="AB268">
            <v>50905.83</v>
          </cell>
        </row>
        <row r="269">
          <cell r="B269" t="str">
            <v>Heung-A Singapore</v>
          </cell>
          <cell r="C269" t="str">
            <v>STM</v>
          </cell>
        </row>
        <row r="269">
          <cell r="F269" t="str">
            <v>prefinal</v>
          </cell>
        </row>
        <row r="269">
          <cell r="I269" t="str">
            <v>2018.11.04-2018.11.18</v>
          </cell>
        </row>
        <row r="269">
          <cell r="AA269">
            <v>-5339.48945416666</v>
          </cell>
          <cell r="AB269">
            <v>-5339.49</v>
          </cell>
        </row>
        <row r="270">
          <cell r="B270" t="str">
            <v>ACACIA MAKOTO</v>
          </cell>
          <cell r="C270" t="str">
            <v>STM</v>
          </cell>
        </row>
        <row r="270">
          <cell r="F270" t="str">
            <v>第11期</v>
          </cell>
        </row>
        <row r="270">
          <cell r="I270" t="str">
            <v>2018.11.26-2018.12.11</v>
          </cell>
        </row>
        <row r="270">
          <cell r="Y270" t="str">
            <v>船东费</v>
          </cell>
        </row>
        <row r="270">
          <cell r="AA270">
            <v>87793.37</v>
          </cell>
          <cell r="AB270">
            <v>87793.37</v>
          </cell>
        </row>
        <row r="271">
          <cell r="B271" t="str">
            <v>ACACIA VIRGO</v>
          </cell>
          <cell r="C271" t="str">
            <v>CMS</v>
          </cell>
        </row>
        <row r="271">
          <cell r="F271" t="str">
            <v>第4期</v>
          </cell>
        </row>
        <row r="271">
          <cell r="I271" t="str">
            <v>2018.11.27-2018.12.12</v>
          </cell>
        </row>
        <row r="271">
          <cell r="AA271">
            <v>116338.356164384</v>
          </cell>
          <cell r="AB271">
            <v>116314.75</v>
          </cell>
        </row>
        <row r="272">
          <cell r="B272" t="str">
            <v>OPDR LISBOA</v>
          </cell>
          <cell r="C272" t="str">
            <v>MIS</v>
          </cell>
        </row>
        <row r="272">
          <cell r="F272" t="str">
            <v>第4期</v>
          </cell>
        </row>
        <row r="272">
          <cell r="I272" t="str">
            <v>2018.11.26-2018.12.11</v>
          </cell>
        </row>
        <row r="272">
          <cell r="Y272" t="str">
            <v>1.25%佣金</v>
          </cell>
        </row>
        <row r="272">
          <cell r="AA272">
            <v>76036.9006849315</v>
          </cell>
          <cell r="AB272">
            <v>76036.9</v>
          </cell>
        </row>
        <row r="273">
          <cell r="B273" t="str">
            <v>ACACIA ARIES</v>
          </cell>
          <cell r="C273" t="str">
            <v>SCP</v>
          </cell>
        </row>
        <row r="273">
          <cell r="F273" t="str">
            <v>第6期</v>
          </cell>
        </row>
        <row r="273">
          <cell r="I273" t="str">
            <v>2018.11.27-2018.12.12</v>
          </cell>
        </row>
        <row r="273">
          <cell r="Y273" t="str">
            <v>1.25%佣金/船东费预留</v>
          </cell>
        </row>
        <row r="273">
          <cell r="AA273">
            <v>8613.75</v>
          </cell>
          <cell r="AB273">
            <v>8606.37</v>
          </cell>
        </row>
        <row r="274">
          <cell r="B274" t="str">
            <v>Heung-A Manila </v>
          </cell>
          <cell r="C274" t="str">
            <v>STM</v>
          </cell>
        </row>
        <row r="274">
          <cell r="F274" t="str">
            <v>prefinal</v>
          </cell>
        </row>
        <row r="274">
          <cell r="I274" t="str">
            <v>2018.10.29-2018.11.06</v>
          </cell>
        </row>
        <row r="274">
          <cell r="Y274" t="str">
            <v>1835EW-1840EW劳务费/船东费</v>
          </cell>
        </row>
        <row r="274">
          <cell r="AA274">
            <v>-84704.4175</v>
          </cell>
          <cell r="AB274">
            <v>-84704.42</v>
          </cell>
        </row>
        <row r="275">
          <cell r="B275" t="str">
            <v>Heung-A Manila </v>
          </cell>
          <cell r="C275" t="str">
            <v>STM</v>
          </cell>
        </row>
        <row r="275">
          <cell r="F275" t="str">
            <v>第1期</v>
          </cell>
        </row>
        <row r="275">
          <cell r="I275" t="str">
            <v>2018.11.16-2018.12.01</v>
          </cell>
        </row>
        <row r="275">
          <cell r="AA275">
            <v>188502.19</v>
          </cell>
          <cell r="AB275">
            <v>188502.19</v>
          </cell>
        </row>
        <row r="276">
          <cell r="B276" t="str">
            <v>Heung-A Jakarta </v>
          </cell>
          <cell r="C276" t="str">
            <v>Heung-A</v>
          </cell>
        </row>
        <row r="276">
          <cell r="F276" t="str">
            <v>第15期</v>
          </cell>
        </row>
        <row r="276">
          <cell r="I276" t="str">
            <v>2018.11.30-2018.12.15</v>
          </cell>
        </row>
        <row r="276">
          <cell r="Y276" t="str">
            <v>1.25%佣金/船东费</v>
          </cell>
        </row>
        <row r="276">
          <cell r="AA276">
            <v>88078.44</v>
          </cell>
          <cell r="AB276">
            <v>88059.82</v>
          </cell>
        </row>
        <row r="277">
          <cell r="B277" t="str">
            <v>ACACIA MING</v>
          </cell>
          <cell r="C277" t="str">
            <v>ONE</v>
          </cell>
        </row>
        <row r="277">
          <cell r="F277" t="str">
            <v>第16期</v>
          </cell>
        </row>
        <row r="277">
          <cell r="I277" t="str">
            <v>2018.12.06-2018.12.21</v>
          </cell>
        </row>
        <row r="277">
          <cell r="Y277" t="str">
            <v>1.25%佣金</v>
          </cell>
        </row>
        <row r="277">
          <cell r="AA277">
            <v>79344.6061643836</v>
          </cell>
          <cell r="AB277">
            <v>79344.61</v>
          </cell>
        </row>
        <row r="278">
          <cell r="B278" t="str">
            <v>JRS CORVUS</v>
          </cell>
          <cell r="C278" t="str">
            <v>ONE</v>
          </cell>
        </row>
        <row r="278">
          <cell r="F278" t="str">
            <v>第16期</v>
          </cell>
        </row>
        <row r="278">
          <cell r="I278" t="str">
            <v>2018.12.01-2018.12.16</v>
          </cell>
        </row>
        <row r="278">
          <cell r="Y278" t="str">
            <v>1.25%佣金</v>
          </cell>
        </row>
        <row r="278">
          <cell r="AA278">
            <v>79344.6061643836</v>
          </cell>
          <cell r="AB278">
            <v>79340.98</v>
          </cell>
        </row>
        <row r="279">
          <cell r="B279" t="str">
            <v>ACACIA VIRGO</v>
          </cell>
          <cell r="C279" t="str">
            <v>CMS</v>
          </cell>
        </row>
        <row r="279">
          <cell r="F279" t="str">
            <v>第5期</v>
          </cell>
        </row>
        <row r="279">
          <cell r="I279" t="str">
            <v>2018.12.12-2018.12.27</v>
          </cell>
        </row>
        <row r="279">
          <cell r="AA279">
            <v>116338.356164384</v>
          </cell>
          <cell r="AB279">
            <v>116314.73</v>
          </cell>
        </row>
        <row r="280">
          <cell r="B280" t="str">
            <v>ACACIA LEO</v>
          </cell>
          <cell r="C280" t="str">
            <v>WHL</v>
          </cell>
        </row>
        <row r="280">
          <cell r="F280" t="str">
            <v>final</v>
          </cell>
        </row>
        <row r="280">
          <cell r="I280" t="str">
            <v>2018.05.13-2018.06.12</v>
          </cell>
        </row>
        <row r="280">
          <cell r="Y280" t="str">
            <v>船东费预留</v>
          </cell>
        </row>
        <row r="280">
          <cell r="AA280">
            <v>12996.77</v>
          </cell>
          <cell r="AB280">
            <v>12989.71</v>
          </cell>
        </row>
        <row r="281">
          <cell r="B281" t="str">
            <v>ACACIA TAURUS</v>
          </cell>
          <cell r="C281" t="str">
            <v>COSCO</v>
          </cell>
        </row>
        <row r="281">
          <cell r="F281" t="str">
            <v>final</v>
          </cell>
        </row>
        <row r="281">
          <cell r="I281" t="str">
            <v>2018.05.13-2018.05.14</v>
          </cell>
        </row>
        <row r="281">
          <cell r="Y281" t="str">
            <v>船东费预留/船东费</v>
          </cell>
        </row>
        <row r="281">
          <cell r="AA281">
            <v>1857.26</v>
          </cell>
          <cell r="AB281">
            <v>1857.26</v>
          </cell>
        </row>
        <row r="282">
          <cell r="B282" t="str">
            <v>ACACIA TAURUS</v>
          </cell>
          <cell r="C282" t="str">
            <v>SNL</v>
          </cell>
        </row>
        <row r="282">
          <cell r="F282" t="str">
            <v>final</v>
          </cell>
        </row>
        <row r="282">
          <cell r="I282" t="str">
            <v>2018.06.15-2018.06.24</v>
          </cell>
        </row>
        <row r="282">
          <cell r="Y282" t="str">
            <v>船东费预留/船东费</v>
          </cell>
        </row>
        <row r="282">
          <cell r="AA282">
            <v>4142.13</v>
          </cell>
          <cell r="AB282">
            <v>4102.3</v>
          </cell>
        </row>
        <row r="283">
          <cell r="B283" t="str">
            <v>ACACIA VIRGO</v>
          </cell>
          <cell r="C283" t="str">
            <v>SNL</v>
          </cell>
        </row>
        <row r="283">
          <cell r="F283" t="str">
            <v>final</v>
          </cell>
        </row>
        <row r="283">
          <cell r="I283" t="str">
            <v>2018.09.19-2018.09.26</v>
          </cell>
        </row>
        <row r="283">
          <cell r="Y283" t="str">
            <v>船东费预留/船东费</v>
          </cell>
        </row>
        <row r="283">
          <cell r="AA283">
            <v>2759.9</v>
          </cell>
          <cell r="AB283">
            <v>2735.26</v>
          </cell>
        </row>
        <row r="284">
          <cell r="B284" t="str">
            <v>Heung-A Manila </v>
          </cell>
          <cell r="C284" t="str">
            <v>Heung-A</v>
          </cell>
        </row>
        <row r="284">
          <cell r="F284" t="str">
            <v>final</v>
          </cell>
        </row>
        <row r="284">
          <cell r="I284" t="str">
            <v>2018.07.03-2018.07.08</v>
          </cell>
        </row>
        <row r="284">
          <cell r="Y284" t="str">
            <v>船东费预留</v>
          </cell>
        </row>
        <row r="284">
          <cell r="AA284">
            <v>5000</v>
          </cell>
          <cell r="AB284">
            <v>5000</v>
          </cell>
        </row>
        <row r="285">
          <cell r="B285" t="str">
            <v>Heung-A Manila </v>
          </cell>
          <cell r="C285" t="str">
            <v>Heung-A</v>
          </cell>
        </row>
        <row r="285">
          <cell r="F285" t="str">
            <v>final</v>
          </cell>
        </row>
        <row r="285">
          <cell r="I285" t="str">
            <v>2018.08.03-2018.08.12</v>
          </cell>
        </row>
        <row r="285">
          <cell r="Y285" t="str">
            <v>船东费预留/船东费/接还船检验费</v>
          </cell>
        </row>
        <row r="285">
          <cell r="AA285">
            <v>2444.62</v>
          </cell>
          <cell r="AB285">
            <v>2425.95</v>
          </cell>
        </row>
        <row r="286">
          <cell r="B286" t="str">
            <v>ACACIA LIBRA</v>
          </cell>
          <cell r="C286" t="str">
            <v>STX PO</v>
          </cell>
        </row>
        <row r="286">
          <cell r="F286" t="str">
            <v>final</v>
          </cell>
        </row>
        <row r="286">
          <cell r="I286" t="str">
            <v>2018.09.22-2018.11.09</v>
          </cell>
        </row>
        <row r="286">
          <cell r="Y286" t="str">
            <v>船东费预留</v>
          </cell>
        </row>
        <row r="286">
          <cell r="AA286">
            <v>8000</v>
          </cell>
          <cell r="AB286">
            <v>7980</v>
          </cell>
        </row>
        <row r="287">
          <cell r="B287" t="str">
            <v>OPDR LISBOA</v>
          </cell>
          <cell r="C287" t="str">
            <v>CMS</v>
          </cell>
        </row>
        <row r="287">
          <cell r="F287" t="str">
            <v>final</v>
          </cell>
        </row>
        <row r="287">
          <cell r="I287" t="str">
            <v>2018.09.06-2018.09.25</v>
          </cell>
        </row>
        <row r="287">
          <cell r="Y287" t="str">
            <v>船东费预留/接还船检验费</v>
          </cell>
        </row>
        <row r="287">
          <cell r="AA287">
            <v>4100</v>
          </cell>
          <cell r="AB287">
            <v>4071.72</v>
          </cell>
        </row>
        <row r="288">
          <cell r="B288" t="str">
            <v>ACACIA LEO</v>
          </cell>
          <cell r="C288" t="str">
            <v>FESCO</v>
          </cell>
        </row>
        <row r="288">
          <cell r="F288" t="str">
            <v>第12期</v>
          </cell>
        </row>
        <row r="288">
          <cell r="I288" t="str">
            <v>2018.12.08-2018.12.23</v>
          </cell>
        </row>
        <row r="288">
          <cell r="AA288">
            <v>89150</v>
          </cell>
          <cell r="AB288">
            <v>89130.64</v>
          </cell>
        </row>
        <row r="289">
          <cell r="B289" t="str">
            <v>ACACIA TAURUS</v>
          </cell>
          <cell r="C289" t="str">
            <v>STM</v>
          </cell>
        </row>
        <row r="289">
          <cell r="F289" t="str">
            <v>第11期</v>
          </cell>
        </row>
        <row r="289">
          <cell r="I289" t="str">
            <v>2018.12.04-2018.12.19</v>
          </cell>
        </row>
        <row r="289">
          <cell r="AA289">
            <v>60650</v>
          </cell>
          <cell r="AB289">
            <v>60650</v>
          </cell>
        </row>
        <row r="290">
          <cell r="B290" t="str">
            <v>CONMAR HAWK</v>
          </cell>
          <cell r="C290" t="str">
            <v>CMS</v>
          </cell>
        </row>
        <row r="290">
          <cell r="F290" t="str">
            <v>第22期</v>
          </cell>
        </row>
        <row r="290">
          <cell r="I290" t="str">
            <v>2018.12.09-2018.12.24</v>
          </cell>
        </row>
        <row r="290">
          <cell r="Y290" t="str">
            <v>1.25%佣金</v>
          </cell>
        </row>
        <row r="290">
          <cell r="AA290">
            <v>79048.7157534247</v>
          </cell>
          <cell r="AB290">
            <v>79028.72</v>
          </cell>
        </row>
        <row r="291">
          <cell r="B291" t="str">
            <v>OPDR LISBOA</v>
          </cell>
          <cell r="C291" t="str">
            <v>MIS</v>
          </cell>
        </row>
        <row r="291">
          <cell r="F291" t="str">
            <v>第5期</v>
          </cell>
        </row>
        <row r="291">
          <cell r="I291" t="str">
            <v>2018.12.11-2018.12.26</v>
          </cell>
        </row>
        <row r="291">
          <cell r="Y291" t="str">
            <v>1.25%佣金/船东费/交船检验费</v>
          </cell>
        </row>
        <row r="291">
          <cell r="AA291">
            <v>75652.2814541623</v>
          </cell>
          <cell r="AB291">
            <v>75652.28</v>
          </cell>
        </row>
        <row r="292">
          <cell r="B292" t="str">
            <v>JRS CARINA</v>
          </cell>
          <cell r="C292" t="str">
            <v>CCL</v>
          </cell>
        </row>
        <row r="292">
          <cell r="F292" t="str">
            <v>第12期</v>
          </cell>
        </row>
        <row r="292">
          <cell r="I292" t="str">
            <v>2018.12.12-2018.12.27</v>
          </cell>
        </row>
        <row r="292">
          <cell r="Y292" t="str">
            <v>船东费</v>
          </cell>
        </row>
        <row r="292">
          <cell r="AA292">
            <v>73149.92</v>
          </cell>
          <cell r="AB292">
            <v>73147.52</v>
          </cell>
        </row>
        <row r="293">
          <cell r="B293" t="str">
            <v>ACACIA LAN</v>
          </cell>
          <cell r="C293" t="str">
            <v>Heung-A</v>
          </cell>
        </row>
        <row r="293">
          <cell r="F293" t="str">
            <v>第16期</v>
          </cell>
        </row>
        <row r="293">
          <cell r="I293" t="str">
            <v>2018.12.10-2018.12.25</v>
          </cell>
        </row>
        <row r="293">
          <cell r="AA293">
            <v>69437.5</v>
          </cell>
          <cell r="AB293">
            <v>69422.5</v>
          </cell>
        </row>
        <row r="294">
          <cell r="B294" t="str">
            <v>ACACIA MAKOTO</v>
          </cell>
          <cell r="C294" t="str">
            <v>STM</v>
          </cell>
        </row>
        <row r="294">
          <cell r="F294" t="str">
            <v>第12期</v>
          </cell>
        </row>
        <row r="294">
          <cell r="I294" t="str">
            <v>2018.12.11-2018.12.26</v>
          </cell>
        </row>
        <row r="294">
          <cell r="AA294">
            <v>91200</v>
          </cell>
          <cell r="AB294">
            <v>91200</v>
          </cell>
        </row>
        <row r="295">
          <cell r="B295" t="str">
            <v>CONMAR HAWK</v>
          </cell>
          <cell r="C295" t="str">
            <v>CMS</v>
          </cell>
        </row>
        <row r="295">
          <cell r="F295" t="str">
            <v>第23期</v>
          </cell>
        </row>
        <row r="295">
          <cell r="I295" t="str">
            <v>2018.12.24-2019.01.08</v>
          </cell>
        </row>
        <row r="295">
          <cell r="Y295" t="str">
            <v>1.25%佣金</v>
          </cell>
        </row>
        <row r="295">
          <cell r="AA295">
            <v>79048.7157534247</v>
          </cell>
          <cell r="AB295">
            <v>79028.72</v>
          </cell>
        </row>
        <row r="296">
          <cell r="B296" t="str">
            <v>ACACIA MING</v>
          </cell>
          <cell r="C296" t="str">
            <v>ONE</v>
          </cell>
        </row>
        <row r="296">
          <cell r="F296" t="str">
            <v>第17期</v>
          </cell>
        </row>
        <row r="296">
          <cell r="I296" t="str">
            <v>2018.12.21-2019.01.05</v>
          </cell>
        </row>
        <row r="296">
          <cell r="Y296" t="str">
            <v>1.25%佣金/冷箱劳务费（18.08.30-18.10.25）/停租2018.11.07 0.10139天</v>
          </cell>
        </row>
        <row r="296">
          <cell r="AA296">
            <v>78617.5861643836</v>
          </cell>
          <cell r="AB296">
            <v>78617.59</v>
          </cell>
        </row>
        <row r="297">
          <cell r="B297" t="str">
            <v>ACACIA ARIES</v>
          </cell>
          <cell r="C297" t="str">
            <v>SCP</v>
          </cell>
        </row>
        <row r="297">
          <cell r="F297" t="str">
            <v>第7期</v>
          </cell>
        </row>
        <row r="297">
          <cell r="I297" t="str">
            <v>2018.12.12-2018.12.13</v>
          </cell>
        </row>
        <row r="297">
          <cell r="Y297" t="str">
            <v>1.25%佣金</v>
          </cell>
        </row>
        <row r="297">
          <cell r="AA297">
            <v>2193.14095</v>
          </cell>
          <cell r="AB297">
            <v>1272.27</v>
          </cell>
        </row>
        <row r="298">
          <cell r="B298" t="str">
            <v>ACACIA ARIES</v>
          </cell>
          <cell r="C298" t="str">
            <v>SCP</v>
          </cell>
        </row>
        <row r="298">
          <cell r="F298" t="str">
            <v>第7期</v>
          </cell>
        </row>
        <row r="298">
          <cell r="I298" t="str">
            <v>2018.12.13-2018.12.27</v>
          </cell>
        </row>
        <row r="298">
          <cell r="Y298" t="str">
            <v>1.25%佣金</v>
          </cell>
        </row>
        <row r="298">
          <cell r="AA298">
            <v>63070.8395625</v>
          </cell>
          <cell r="AB298">
            <v>59529.16</v>
          </cell>
        </row>
        <row r="299">
          <cell r="B299" t="str">
            <v>ACACIA LIBRA</v>
          </cell>
          <cell r="C299" t="str">
            <v>STM</v>
          </cell>
        </row>
        <row r="299">
          <cell r="F299" t="str">
            <v>第1期</v>
          </cell>
        </row>
        <row r="299">
          <cell r="I299" t="str">
            <v>2018.12.01-2018.12.16</v>
          </cell>
        </row>
        <row r="299">
          <cell r="AA299">
            <v>262534.2</v>
          </cell>
          <cell r="AB299">
            <v>262534.2</v>
          </cell>
        </row>
        <row r="300">
          <cell r="B300" t="str">
            <v>Heung-A Singapore</v>
          </cell>
          <cell r="C300" t="str">
            <v>SNL</v>
          </cell>
        </row>
        <row r="300">
          <cell r="F300" t="str">
            <v>第1期</v>
          </cell>
        </row>
        <row r="300">
          <cell r="I300" t="str">
            <v>2018.12.10-2018.12.25</v>
          </cell>
        </row>
        <row r="300">
          <cell r="AA300">
            <v>67825</v>
          </cell>
          <cell r="AB300">
            <v>67798.88</v>
          </cell>
        </row>
        <row r="301">
          <cell r="B301" t="str">
            <v>JRS CORVUS</v>
          </cell>
          <cell r="C301" t="str">
            <v>ONE</v>
          </cell>
        </row>
        <row r="301">
          <cell r="F301" t="str">
            <v>第17期</v>
          </cell>
        </row>
        <row r="301">
          <cell r="I301" t="str">
            <v>2018.12.16-2018.12.31</v>
          </cell>
        </row>
        <row r="301">
          <cell r="Y301" t="str">
            <v>1.25%佣金</v>
          </cell>
        </row>
        <row r="301">
          <cell r="AA301">
            <v>79344.6061643836</v>
          </cell>
          <cell r="AB301">
            <v>79340.99</v>
          </cell>
        </row>
        <row r="302">
          <cell r="B302" t="str">
            <v>Heung-A Manila</v>
          </cell>
          <cell r="C302" t="str">
            <v>STM</v>
          </cell>
        </row>
        <row r="302">
          <cell r="F302" t="str">
            <v>prefinal</v>
          </cell>
        </row>
        <row r="302">
          <cell r="I302" t="str">
            <v>2018.12.01-2018.12.02</v>
          </cell>
        </row>
        <row r="302">
          <cell r="Y302" t="str">
            <v>船东费</v>
          </cell>
        </row>
        <row r="302">
          <cell r="AA302">
            <v>-128570.3645</v>
          </cell>
          <cell r="AB302">
            <v>-128570.36</v>
          </cell>
        </row>
        <row r="303">
          <cell r="B303" t="str">
            <v>Heung-A Singapore</v>
          </cell>
          <cell r="C303" t="str">
            <v>STM</v>
          </cell>
        </row>
        <row r="303">
          <cell r="F303" t="str">
            <v>prefinal2</v>
          </cell>
        </row>
        <row r="303">
          <cell r="I303" t="str">
            <v>2018.11.04-2018.11.18</v>
          </cell>
        </row>
        <row r="303">
          <cell r="Y303" t="str">
            <v>船东费/v.1846ew 劳务费</v>
          </cell>
        </row>
        <row r="303">
          <cell r="AA303">
            <v>150.03</v>
          </cell>
          <cell r="AB303">
            <v>150.03</v>
          </cell>
        </row>
        <row r="304">
          <cell r="B304" t="str">
            <v>ACACIA TAURUS</v>
          </cell>
          <cell r="C304" t="str">
            <v>STM</v>
          </cell>
        </row>
        <row r="304">
          <cell r="F304" t="str">
            <v>第12期</v>
          </cell>
        </row>
        <row r="304">
          <cell r="I304" t="str">
            <v>2018.12.19-2019.01.03</v>
          </cell>
        </row>
        <row r="304">
          <cell r="Y304" t="str">
            <v>船东费</v>
          </cell>
        </row>
        <row r="304">
          <cell r="AA304">
            <v>60343.87</v>
          </cell>
          <cell r="AB304">
            <v>60343.87</v>
          </cell>
        </row>
        <row r="305">
          <cell r="B305" t="str">
            <v>ACACIA LEO</v>
          </cell>
          <cell r="C305" t="str">
            <v>FESCO</v>
          </cell>
        </row>
        <row r="305">
          <cell r="F305" t="str">
            <v>第13期</v>
          </cell>
        </row>
        <row r="305">
          <cell r="I305" t="str">
            <v>2018.12.23-2019.01.01</v>
          </cell>
        </row>
        <row r="305">
          <cell r="AA305">
            <v>51137.66</v>
          </cell>
          <cell r="AB305">
            <v>51137.66</v>
          </cell>
        </row>
        <row r="306">
          <cell r="B306" t="str">
            <v>ACACIA LEO</v>
          </cell>
          <cell r="C306" t="str">
            <v>FESCO</v>
          </cell>
        </row>
        <row r="306">
          <cell r="F306" t="str">
            <v>第13期</v>
          </cell>
        </row>
        <row r="306">
          <cell r="I306" t="str">
            <v>2019.01.01-2019.01.07</v>
          </cell>
        </row>
        <row r="306">
          <cell r="AA306">
            <v>34846.04</v>
          </cell>
          <cell r="AB306">
            <v>34826.67</v>
          </cell>
        </row>
        <row r="307">
          <cell r="B307" t="str">
            <v>Heung-A Jakarta </v>
          </cell>
          <cell r="C307" t="str">
            <v>Heung-A</v>
          </cell>
        </row>
        <row r="307">
          <cell r="F307" t="str">
            <v>第16期</v>
          </cell>
        </row>
        <row r="307">
          <cell r="I307" t="str">
            <v>2018.12.15-2018.12.30</v>
          </cell>
        </row>
        <row r="307">
          <cell r="Y307" t="str">
            <v>1.25%佣金</v>
          </cell>
        </row>
        <row r="307">
          <cell r="AA307">
            <v>88668.75</v>
          </cell>
          <cell r="AB307">
            <v>88650.13</v>
          </cell>
        </row>
        <row r="308">
          <cell r="B308" t="str">
            <v>ACACIA LIBRA</v>
          </cell>
          <cell r="C308" t="str">
            <v>STM</v>
          </cell>
        </row>
        <row r="308">
          <cell r="F308" t="str">
            <v>第2期</v>
          </cell>
        </row>
        <row r="308">
          <cell r="I308" t="str">
            <v>2018.12.16-2018.12.31</v>
          </cell>
        </row>
        <row r="308">
          <cell r="AA308">
            <v>90650</v>
          </cell>
          <cell r="AB308">
            <v>90650</v>
          </cell>
        </row>
        <row r="309">
          <cell r="B309" t="str">
            <v>ACACIA VIRGO</v>
          </cell>
          <cell r="C309" t="str">
            <v>CMS</v>
          </cell>
        </row>
        <row r="309">
          <cell r="F309" t="str">
            <v>第6期</v>
          </cell>
        </row>
        <row r="309">
          <cell r="I309" t="str">
            <v>2018.12.27-2019.01.11</v>
          </cell>
        </row>
        <row r="309">
          <cell r="Y309" t="str">
            <v>接船检验费/船东费</v>
          </cell>
        </row>
        <row r="309">
          <cell r="AA309">
            <v>116038.356164384</v>
          </cell>
          <cell r="AB309">
            <v>116314.68</v>
          </cell>
        </row>
        <row r="310">
          <cell r="B310" t="str">
            <v>Heung-A Singapore</v>
          </cell>
          <cell r="C310" t="str">
            <v>SNL</v>
          </cell>
        </row>
        <row r="310">
          <cell r="F310" t="str">
            <v>第2期</v>
          </cell>
        </row>
        <row r="310">
          <cell r="I310" t="str">
            <v>2018.12.25-2019.01.09</v>
          </cell>
        </row>
        <row r="310">
          <cell r="AA310">
            <v>67825</v>
          </cell>
          <cell r="AB310">
            <v>67800.37</v>
          </cell>
        </row>
        <row r="311">
          <cell r="B311" t="str">
            <v>ACACIA MAKOTO</v>
          </cell>
          <cell r="C311" t="str">
            <v>STM</v>
          </cell>
        </row>
        <row r="311">
          <cell r="F311" t="str">
            <v>第13期</v>
          </cell>
        </row>
        <row r="311">
          <cell r="I311" t="str">
            <v>2018.12.26-2019.01.10</v>
          </cell>
        </row>
        <row r="311">
          <cell r="Y311" t="str">
            <v>船东费</v>
          </cell>
        </row>
        <row r="311">
          <cell r="AA311">
            <v>90421.71</v>
          </cell>
          <cell r="AB311">
            <v>90421.71</v>
          </cell>
        </row>
        <row r="312">
          <cell r="B312" t="str">
            <v>ACACIA LAN</v>
          </cell>
          <cell r="C312" t="str">
            <v>Heung-A</v>
          </cell>
        </row>
        <row r="312">
          <cell r="F312" t="str">
            <v>第17期</v>
          </cell>
        </row>
        <row r="312">
          <cell r="I312" t="str">
            <v>2018.12.25-2019.01.09</v>
          </cell>
        </row>
        <row r="312">
          <cell r="AA312">
            <v>69437.5</v>
          </cell>
          <cell r="AB312">
            <v>69422.5</v>
          </cell>
        </row>
        <row r="313">
          <cell r="B313" t="str">
            <v>OPDR LISBOA</v>
          </cell>
          <cell r="C313" t="str">
            <v>MIS</v>
          </cell>
        </row>
        <row r="313">
          <cell r="F313" t="str">
            <v>第6期</v>
          </cell>
        </row>
        <row r="313">
          <cell r="I313" t="str">
            <v>2018.12.26-2019.01.10</v>
          </cell>
        </row>
        <row r="313">
          <cell r="Y313" t="str">
            <v>1.25%佣金</v>
          </cell>
        </row>
        <row r="313">
          <cell r="AA313">
            <v>76036.9006849315</v>
          </cell>
          <cell r="AB313">
            <v>76036.9</v>
          </cell>
        </row>
        <row r="314">
          <cell r="B314" t="str">
            <v>JRS CORVUS</v>
          </cell>
          <cell r="C314" t="str">
            <v>ONE</v>
          </cell>
        </row>
        <row r="314">
          <cell r="F314" t="str">
            <v>第18期</v>
          </cell>
        </row>
        <row r="314">
          <cell r="I314" t="str">
            <v>2018.12.31-2019.01.15</v>
          </cell>
        </row>
        <row r="314">
          <cell r="Y314" t="str">
            <v>1.25%佣金</v>
          </cell>
        </row>
        <row r="314">
          <cell r="AA314">
            <v>79344.6061643836</v>
          </cell>
          <cell r="AB314">
            <v>79340.99</v>
          </cell>
        </row>
        <row r="315">
          <cell r="B315" t="str">
            <v>JRS CARINA</v>
          </cell>
          <cell r="C315" t="str">
            <v>CCL</v>
          </cell>
        </row>
        <row r="315">
          <cell r="F315" t="str">
            <v>第13期</v>
          </cell>
        </row>
        <row r="315">
          <cell r="I315" t="str">
            <v>2018.12.27-2019.01.11</v>
          </cell>
        </row>
        <row r="315">
          <cell r="AA315">
            <v>73525</v>
          </cell>
          <cell r="AB315">
            <v>73522.3</v>
          </cell>
        </row>
        <row r="316">
          <cell r="B316" t="str">
            <v>ACACIA VIRGO</v>
          </cell>
          <cell r="C316" t="str">
            <v>CMS</v>
          </cell>
        </row>
        <row r="316">
          <cell r="F316" t="str">
            <v>prefinal</v>
          </cell>
        </row>
        <row r="316">
          <cell r="I316" t="str">
            <v>2019.01.11-2019.02.02</v>
          </cell>
        </row>
        <row r="316">
          <cell r="Y316" t="str">
            <v>船东费预估/还船检验费</v>
          </cell>
        </row>
        <row r="316">
          <cell r="AA316">
            <v>17037.3223287671</v>
          </cell>
          <cell r="AB316">
            <v>16713.94</v>
          </cell>
        </row>
        <row r="317">
          <cell r="B317" t="str">
            <v>ACACIA LEO</v>
          </cell>
          <cell r="C317" t="str">
            <v>FESCO</v>
          </cell>
        </row>
        <row r="317">
          <cell r="F317" t="str">
            <v>第14期</v>
          </cell>
        </row>
        <row r="317">
          <cell r="I317" t="str">
            <v>2019.01.07-2019.01.22</v>
          </cell>
        </row>
        <row r="317">
          <cell r="AA317">
            <v>81650</v>
          </cell>
          <cell r="AB317">
            <v>81630.65</v>
          </cell>
        </row>
        <row r="318">
          <cell r="B318" t="str">
            <v>ACACIA MING</v>
          </cell>
          <cell r="C318" t="str">
            <v>ONE</v>
          </cell>
        </row>
        <row r="318">
          <cell r="F318" t="str">
            <v>第18期</v>
          </cell>
        </row>
        <row r="318">
          <cell r="I318" t="str">
            <v>2019.01.05-2019.01.20</v>
          </cell>
        </row>
        <row r="318">
          <cell r="Y318" t="str">
            <v>1.25%佣金</v>
          </cell>
        </row>
        <row r="318">
          <cell r="AA318">
            <v>79344.6061643836</v>
          </cell>
          <cell r="AB318">
            <v>79340.75</v>
          </cell>
        </row>
        <row r="319">
          <cell r="B319" t="str">
            <v>ACACIA TAURUS</v>
          </cell>
          <cell r="C319" t="str">
            <v>STM</v>
          </cell>
        </row>
        <row r="319">
          <cell r="F319" t="str">
            <v>第13期</v>
          </cell>
        </row>
        <row r="319">
          <cell r="I319" t="str">
            <v>2019.01.03-2019.01.18</v>
          </cell>
        </row>
        <row r="319">
          <cell r="AA319">
            <v>60650</v>
          </cell>
          <cell r="AB319">
            <v>60650</v>
          </cell>
        </row>
        <row r="320">
          <cell r="B320" t="str">
            <v>Heung-A Jakarta </v>
          </cell>
          <cell r="C320" t="str">
            <v>Heung-A</v>
          </cell>
        </row>
        <row r="320">
          <cell r="F320" t="str">
            <v>第17期</v>
          </cell>
        </row>
        <row r="320">
          <cell r="I320" t="str">
            <v>2018.12.30-2019.01.14</v>
          </cell>
        </row>
        <row r="320">
          <cell r="Y320" t="str">
            <v>1.25%佣金</v>
          </cell>
        </row>
        <row r="320">
          <cell r="AA320">
            <v>88668.75</v>
          </cell>
          <cell r="AB320">
            <v>88650.11</v>
          </cell>
        </row>
        <row r="321">
          <cell r="B321" t="str">
            <v>ACACIA LIBRA</v>
          </cell>
          <cell r="C321" t="str">
            <v>STM</v>
          </cell>
        </row>
        <row r="321">
          <cell r="F321" t="str">
            <v>第3期</v>
          </cell>
        </row>
        <row r="321">
          <cell r="I321" t="str">
            <v>2018.12.31-2019.01.15</v>
          </cell>
        </row>
        <row r="321">
          <cell r="AA321">
            <v>90650</v>
          </cell>
          <cell r="AB321">
            <v>90650</v>
          </cell>
        </row>
        <row r="322">
          <cell r="B322" t="str">
            <v>ACACIA MAKOTO</v>
          </cell>
          <cell r="C322" t="str">
            <v>STM</v>
          </cell>
        </row>
        <row r="322">
          <cell r="F322" t="str">
            <v>第14期</v>
          </cell>
        </row>
        <row r="322">
          <cell r="I322" t="str">
            <v>2019.01.10-2019.01.25</v>
          </cell>
        </row>
        <row r="322">
          <cell r="AA322">
            <v>91200</v>
          </cell>
          <cell r="AB322">
            <v>91200</v>
          </cell>
        </row>
        <row r="323">
          <cell r="B323" t="str">
            <v>Heung-A Singapore</v>
          </cell>
          <cell r="C323" t="str">
            <v>SNL</v>
          </cell>
        </row>
        <row r="323">
          <cell r="F323" t="str">
            <v>第3期</v>
          </cell>
        </row>
        <row r="323">
          <cell r="I323" t="str">
            <v>2019.01.09-2019.01.24</v>
          </cell>
        </row>
        <row r="323">
          <cell r="AA323">
            <v>67825</v>
          </cell>
          <cell r="AB323">
            <v>67800.33</v>
          </cell>
        </row>
        <row r="324">
          <cell r="B324" t="str">
            <v>CONMAR HAWK</v>
          </cell>
          <cell r="C324" t="str">
            <v>CMS</v>
          </cell>
        </row>
        <row r="324">
          <cell r="F324" t="str">
            <v>第24期</v>
          </cell>
        </row>
        <row r="324">
          <cell r="I324" t="str">
            <v>2019.01.08-2019.01.23</v>
          </cell>
        </row>
        <row r="324">
          <cell r="Y324" t="str">
            <v>1.25%佣金</v>
          </cell>
        </row>
        <row r="324">
          <cell r="AA324">
            <v>79048.7157534247</v>
          </cell>
          <cell r="AB324">
            <v>79028.72</v>
          </cell>
        </row>
        <row r="325">
          <cell r="B325" t="str">
            <v>ACACIA ARIES</v>
          </cell>
          <cell r="C325" t="str">
            <v>DYS</v>
          </cell>
        </row>
        <row r="325">
          <cell r="F325" t="str">
            <v>第1期</v>
          </cell>
        </row>
        <row r="325">
          <cell r="I325" t="str">
            <v>2019.01.02-2019.01.06</v>
          </cell>
        </row>
        <row r="325">
          <cell r="Y325" t="str">
            <v>1.25%佣金</v>
          </cell>
        </row>
        <row r="325">
          <cell r="AA325">
            <v>34199.0068493151</v>
          </cell>
          <cell r="AB325">
            <v>34171.61</v>
          </cell>
        </row>
        <row r="326">
          <cell r="B326" t="str">
            <v>Heung-A Manila</v>
          </cell>
          <cell r="C326" t="str">
            <v>SCP</v>
          </cell>
        </row>
        <row r="326">
          <cell r="F326" t="str">
            <v>第1期</v>
          </cell>
        </row>
        <row r="326">
          <cell r="I326" t="str">
            <v>2019.01.03-2019.01.18</v>
          </cell>
        </row>
        <row r="326">
          <cell r="Y326" t="str">
            <v>1.25%佣金</v>
          </cell>
        </row>
        <row r="326">
          <cell r="AA326">
            <v>212582.1045</v>
          </cell>
          <cell r="AB326">
            <v>212324.96</v>
          </cell>
        </row>
        <row r="327">
          <cell r="B327" t="str">
            <v>CONMAR HAWK</v>
          </cell>
          <cell r="C327" t="str">
            <v>CMS</v>
          </cell>
        </row>
        <row r="327">
          <cell r="F327" t="str">
            <v>第25期</v>
          </cell>
        </row>
        <row r="327">
          <cell r="I327" t="str">
            <v>2019.01.23-2019.02.07</v>
          </cell>
        </row>
        <row r="327">
          <cell r="Y327" t="str">
            <v>1.25%佣金/停租（10.30-11.04 4.8125天）/船东费</v>
          </cell>
        </row>
        <row r="327">
          <cell r="AA327">
            <v>39292.8357534246</v>
          </cell>
          <cell r="AB327">
            <v>39272.85</v>
          </cell>
        </row>
        <row r="328">
          <cell r="B328" t="str">
            <v>JRS CORVUS</v>
          </cell>
          <cell r="C328" t="str">
            <v>ONE</v>
          </cell>
        </row>
        <row r="328">
          <cell r="F328" t="str">
            <v>第19期</v>
          </cell>
        </row>
        <row r="328">
          <cell r="I328" t="str">
            <v>2019.01.15-2019.01.30</v>
          </cell>
        </row>
        <row r="328">
          <cell r="Y328" t="str">
            <v>1.25%佣金</v>
          </cell>
        </row>
        <row r="328">
          <cell r="AA328">
            <v>79344.6061643836</v>
          </cell>
          <cell r="AB328">
            <v>79344.61</v>
          </cell>
        </row>
        <row r="329">
          <cell r="B329" t="str">
            <v>ACACIA LEO</v>
          </cell>
          <cell r="C329" t="str">
            <v>FESCO</v>
          </cell>
        </row>
        <row r="329">
          <cell r="F329" t="str">
            <v>第15期</v>
          </cell>
        </row>
        <row r="329">
          <cell r="I329" t="str">
            <v>2019.01.22-2019.02.06</v>
          </cell>
        </row>
        <row r="329">
          <cell r="Y329" t="str">
            <v>船东费</v>
          </cell>
        </row>
        <row r="329">
          <cell r="AA329">
            <v>81054.43</v>
          </cell>
          <cell r="AB329">
            <v>81035</v>
          </cell>
        </row>
        <row r="330">
          <cell r="B330" t="str">
            <v>ACACIA LAN</v>
          </cell>
          <cell r="C330" t="str">
            <v>Heung-A</v>
          </cell>
        </row>
        <row r="330">
          <cell r="F330" t="str">
            <v>第18期</v>
          </cell>
        </row>
        <row r="330">
          <cell r="I330" t="str">
            <v>2019.01.09-2019.01.24</v>
          </cell>
        </row>
        <row r="330">
          <cell r="Y330" t="str">
            <v>停租2018.12.10-12.13  2.8694天</v>
          </cell>
        </row>
        <row r="330">
          <cell r="AA330">
            <v>53830.13</v>
          </cell>
          <cell r="AB330">
            <v>53815.13</v>
          </cell>
        </row>
        <row r="331">
          <cell r="B331" t="str">
            <v>OPDR LISBOA</v>
          </cell>
          <cell r="C331" t="str">
            <v>MIS</v>
          </cell>
        </row>
        <row r="331">
          <cell r="F331" t="str">
            <v>final</v>
          </cell>
        </row>
        <row r="331">
          <cell r="I331" t="str">
            <v>2019.01.10-2019.01.31</v>
          </cell>
        </row>
        <row r="331">
          <cell r="Y331" t="str">
            <v>1.25%佣金/还船检验费/船东费</v>
          </cell>
        </row>
        <row r="331">
          <cell r="AA331">
            <v>858.578877726541</v>
          </cell>
          <cell r="AB331">
            <v>858.56</v>
          </cell>
        </row>
        <row r="332">
          <cell r="B332" t="str">
            <v>Heung-A Jakarta </v>
          </cell>
          <cell r="C332" t="str">
            <v>Heung-A</v>
          </cell>
        </row>
        <row r="332">
          <cell r="F332" t="str">
            <v>第18期</v>
          </cell>
        </row>
        <row r="332">
          <cell r="I332" t="str">
            <v>2019.01.14-2019.01.29</v>
          </cell>
        </row>
        <row r="332">
          <cell r="Y332" t="str">
            <v>1.25%佣金</v>
          </cell>
        </row>
        <row r="332">
          <cell r="AA332">
            <v>88668.75</v>
          </cell>
          <cell r="AB332">
            <v>88650.08</v>
          </cell>
        </row>
        <row r="333">
          <cell r="B333" t="str">
            <v>ACACIA LIBRA</v>
          </cell>
          <cell r="C333" t="str">
            <v>STM</v>
          </cell>
        </row>
        <row r="333">
          <cell r="F333" t="str">
            <v>第4期</v>
          </cell>
        </row>
        <row r="333">
          <cell r="I333" t="str">
            <v>2019.01.15-2019.01.30</v>
          </cell>
        </row>
        <row r="333">
          <cell r="AA333">
            <v>90650</v>
          </cell>
          <cell r="AB333">
            <v>90650</v>
          </cell>
        </row>
        <row r="334">
          <cell r="B334" t="str">
            <v>ACACIA TAURUS</v>
          </cell>
          <cell r="C334" t="str">
            <v>STM</v>
          </cell>
        </row>
        <row r="334">
          <cell r="F334" t="str">
            <v>第14期</v>
          </cell>
        </row>
        <row r="334">
          <cell r="I334" t="str">
            <v>2019.01.18-2019.02.02</v>
          </cell>
        </row>
        <row r="334">
          <cell r="AA334">
            <v>60650</v>
          </cell>
          <cell r="AB334">
            <v>60650</v>
          </cell>
        </row>
        <row r="335">
          <cell r="B335" t="str">
            <v>JRS CARINA</v>
          </cell>
          <cell r="C335" t="str">
            <v>CCL</v>
          </cell>
        </row>
        <row r="335">
          <cell r="F335" t="str">
            <v>第14期</v>
          </cell>
        </row>
        <row r="335">
          <cell r="I335" t="str">
            <v>2019.01.11-2019.01.26</v>
          </cell>
        </row>
        <row r="335">
          <cell r="AA335">
            <v>73525</v>
          </cell>
          <cell r="AB335">
            <v>73522.6</v>
          </cell>
        </row>
        <row r="336">
          <cell r="B336" t="str">
            <v>ACACIA ARIES</v>
          </cell>
          <cell r="C336" t="str">
            <v>SCP</v>
          </cell>
        </row>
        <row r="336">
          <cell r="F336" t="str">
            <v>prefinal</v>
          </cell>
        </row>
        <row r="336">
          <cell r="I336" t="str">
            <v>2018.12.27-2018.12.28</v>
          </cell>
        </row>
        <row r="336">
          <cell r="Y336" t="str">
            <v>1.25%佣金/第1期差额/第7期差额/船东费改为索赔预留</v>
          </cell>
        </row>
        <row r="336">
          <cell r="AA336">
            <v>19256.3532760274</v>
          </cell>
          <cell r="AB336">
            <v>19249</v>
          </cell>
        </row>
        <row r="337">
          <cell r="B337" t="str">
            <v>ACACIA ARIES</v>
          </cell>
          <cell r="C337" t="str">
            <v>DYS</v>
          </cell>
        </row>
        <row r="337">
          <cell r="F337" t="str">
            <v>prefinal</v>
          </cell>
        </row>
        <row r="337">
          <cell r="I337" t="str">
            <v>2019.01.06-2019.01.07</v>
          </cell>
        </row>
        <row r="337">
          <cell r="Y337" t="str">
            <v>1.25%佣金/v.1862ew 劳务费/船东费预留</v>
          </cell>
        </row>
        <row r="337">
          <cell r="AA337">
            <v>7016.86268835617</v>
          </cell>
          <cell r="AB337">
            <v>6989.49</v>
          </cell>
        </row>
        <row r="338">
          <cell r="B338" t="str">
            <v>ACACIA MING</v>
          </cell>
          <cell r="C338" t="str">
            <v>ONE</v>
          </cell>
        </row>
        <row r="338">
          <cell r="F338" t="str">
            <v>第19期</v>
          </cell>
        </row>
        <row r="338">
          <cell r="I338" t="str">
            <v>2019.01.20-2019.02.04</v>
          </cell>
        </row>
        <row r="338">
          <cell r="Y338" t="str">
            <v>1.25%佣金/冷箱劳务费（18.11.01-18.12.12）</v>
          </cell>
        </row>
        <row r="338">
          <cell r="AA338">
            <v>79653.6061643836</v>
          </cell>
          <cell r="AB338">
            <v>79649.95</v>
          </cell>
        </row>
        <row r="339">
          <cell r="B339" t="str">
            <v>Heung-A Jakarta </v>
          </cell>
          <cell r="C339" t="str">
            <v>Heung-A</v>
          </cell>
        </row>
        <row r="339">
          <cell r="F339" t="str">
            <v>第19期</v>
          </cell>
        </row>
        <row r="339">
          <cell r="I339" t="str">
            <v>2019.01.29-2019.02.04</v>
          </cell>
        </row>
        <row r="339">
          <cell r="Y339" t="str">
            <v>1.25%佣金</v>
          </cell>
        </row>
        <row r="339">
          <cell r="AA339">
            <v>35467.5</v>
          </cell>
          <cell r="AB339">
            <v>35467.5</v>
          </cell>
        </row>
        <row r="340">
          <cell r="B340" t="str">
            <v>Heung-A Jakarta </v>
          </cell>
          <cell r="C340" t="str">
            <v>Heung-A</v>
          </cell>
        </row>
        <row r="340">
          <cell r="F340" t="str">
            <v>第19期</v>
          </cell>
        </row>
        <row r="340">
          <cell r="I340" t="str">
            <v>2019.02.04-2019.02.13</v>
          </cell>
        </row>
        <row r="340">
          <cell r="Y340" t="str">
            <v>1.25%佣金</v>
          </cell>
        </row>
        <row r="340">
          <cell r="AA340">
            <v>49129.875</v>
          </cell>
          <cell r="AB340">
            <v>49111.19</v>
          </cell>
        </row>
        <row r="341">
          <cell r="B341" t="str">
            <v>JRS CARINA</v>
          </cell>
          <cell r="C341" t="str">
            <v>CCL</v>
          </cell>
        </row>
        <row r="341">
          <cell r="F341" t="str">
            <v>第15期</v>
          </cell>
        </row>
        <row r="341">
          <cell r="I341" t="str">
            <v>2019.01.26-2019.02.10</v>
          </cell>
        </row>
        <row r="341">
          <cell r="Y341" t="str">
            <v>船东费</v>
          </cell>
        </row>
        <row r="341">
          <cell r="AA341">
            <v>73326.07</v>
          </cell>
          <cell r="AB341">
            <v>73317.79</v>
          </cell>
        </row>
        <row r="342">
          <cell r="B342" t="str">
            <v>ACACIA LAN</v>
          </cell>
          <cell r="C342" t="str">
            <v>Heung-A</v>
          </cell>
        </row>
        <row r="342">
          <cell r="F342" t="str">
            <v>第19期</v>
          </cell>
        </row>
        <row r="342">
          <cell r="I342" t="str">
            <v>2019.01.24-2019.02.08</v>
          </cell>
        </row>
        <row r="342">
          <cell r="AA342">
            <v>69437.5</v>
          </cell>
          <cell r="AB342">
            <v>69422.5</v>
          </cell>
        </row>
        <row r="343">
          <cell r="B343" t="str">
            <v>ACACIA MAKOTO</v>
          </cell>
          <cell r="C343" t="str">
            <v>STM</v>
          </cell>
        </row>
        <row r="343">
          <cell r="F343" t="str">
            <v>第15期</v>
          </cell>
        </row>
        <row r="343">
          <cell r="I343" t="str">
            <v>2019.01.25-2019.02.09</v>
          </cell>
        </row>
        <row r="343">
          <cell r="Y343" t="str">
            <v>船东费</v>
          </cell>
        </row>
        <row r="343">
          <cell r="AA343">
            <v>89011.71</v>
          </cell>
          <cell r="AB343">
            <v>89011.71</v>
          </cell>
        </row>
        <row r="344">
          <cell r="B344" t="str">
            <v>Heung-A Singapore</v>
          </cell>
          <cell r="C344" t="str">
            <v>SNL</v>
          </cell>
        </row>
        <row r="344">
          <cell r="F344" t="str">
            <v>第4期</v>
          </cell>
        </row>
        <row r="344">
          <cell r="I344" t="str">
            <v>2019.01.24-2019.02.05</v>
          </cell>
        </row>
        <row r="344">
          <cell r="AA344">
            <v>53503.073</v>
          </cell>
          <cell r="AB344">
            <v>53478.58</v>
          </cell>
        </row>
        <row r="345">
          <cell r="B345" t="str">
            <v>Heung-A Manila</v>
          </cell>
          <cell r="C345" t="str">
            <v>SCP</v>
          </cell>
        </row>
        <row r="345">
          <cell r="F345" t="str">
            <v>第2期</v>
          </cell>
        </row>
        <row r="345">
          <cell r="I345" t="str">
            <v>2019.01.18-2019.02.02</v>
          </cell>
        </row>
        <row r="345">
          <cell r="Y345" t="str">
            <v>1.25%佣金/租家补0.04167天租金及C+L扣佣金</v>
          </cell>
        </row>
        <row r="345">
          <cell r="AA345">
            <v>74431.1439494863</v>
          </cell>
          <cell r="AB345">
            <v>74446.47</v>
          </cell>
        </row>
        <row r="346">
          <cell r="B346" t="str">
            <v>ACACIA TAURUS</v>
          </cell>
          <cell r="C346" t="str">
            <v>STM</v>
          </cell>
        </row>
        <row r="346">
          <cell r="F346" t="str">
            <v>第15期</v>
          </cell>
        </row>
        <row r="346">
          <cell r="I346" t="str">
            <v>2019.02.02-2019.02.17</v>
          </cell>
        </row>
        <row r="346">
          <cell r="Y346" t="str">
            <v>船东费</v>
          </cell>
        </row>
        <row r="346">
          <cell r="AA346">
            <v>60108.09</v>
          </cell>
          <cell r="AB346">
            <v>60108.09</v>
          </cell>
        </row>
        <row r="347">
          <cell r="B347" t="str">
            <v>ACACIA LIBRA</v>
          </cell>
          <cell r="C347" t="str">
            <v>STM</v>
          </cell>
        </row>
        <row r="347">
          <cell r="F347" t="str">
            <v>prefinal</v>
          </cell>
        </row>
        <row r="347">
          <cell r="I347" t="str">
            <v>2019.01.30-2019.02.09</v>
          </cell>
        </row>
        <row r="347">
          <cell r="Y347" t="str">
            <v>船东费</v>
          </cell>
        </row>
        <row r="347">
          <cell r="AA347">
            <v>-144962.968333333</v>
          </cell>
          <cell r="AB347">
            <v>-144962.97</v>
          </cell>
        </row>
        <row r="348">
          <cell r="B348" t="str">
            <v>ACACIA MING</v>
          </cell>
          <cell r="C348" t="str">
            <v>ONE</v>
          </cell>
        </row>
        <row r="348">
          <cell r="F348" t="str">
            <v>第20期</v>
          </cell>
        </row>
        <row r="348">
          <cell r="I348" t="str">
            <v>2019.02.04-2019.02.19</v>
          </cell>
        </row>
        <row r="348">
          <cell r="Y348" t="str">
            <v>1.25%佣金</v>
          </cell>
        </row>
        <row r="348">
          <cell r="AA348">
            <v>79344.6061643836</v>
          </cell>
          <cell r="AB348">
            <v>79344.61</v>
          </cell>
        </row>
        <row r="349">
          <cell r="B349" t="str">
            <v>Heung-A Manila</v>
          </cell>
          <cell r="C349" t="str">
            <v>SCP</v>
          </cell>
        </row>
        <row r="349">
          <cell r="F349" t="str">
            <v>第3期</v>
          </cell>
        </row>
        <row r="349">
          <cell r="I349" t="str">
            <v>2019.02.02-2019.02.17</v>
          </cell>
        </row>
        <row r="349">
          <cell r="Y349" t="str">
            <v>1.25%佣金</v>
          </cell>
        </row>
        <row r="349">
          <cell r="AA349">
            <v>73928.5102739726</v>
          </cell>
          <cell r="AB349">
            <v>74159.31</v>
          </cell>
        </row>
        <row r="350">
          <cell r="B350" t="str">
            <v>ACACIA LEO</v>
          </cell>
          <cell r="C350" t="str">
            <v>FESCO</v>
          </cell>
        </row>
        <row r="350">
          <cell r="F350" t="str">
            <v>第16期</v>
          </cell>
        </row>
        <row r="350">
          <cell r="I350" t="str">
            <v>2019.02.06-2019.02.21</v>
          </cell>
        </row>
        <row r="350">
          <cell r="AA350">
            <v>81650</v>
          </cell>
          <cell r="AB350">
            <v>81630.52</v>
          </cell>
        </row>
        <row r="351">
          <cell r="B351" t="str">
            <v>ACACIA HAWK</v>
          </cell>
          <cell r="C351" t="str">
            <v>CMS</v>
          </cell>
        </row>
        <row r="351">
          <cell r="F351" t="str">
            <v>第26期</v>
          </cell>
        </row>
        <row r="351">
          <cell r="I351" t="str">
            <v>2019.02.07-2019.02.22</v>
          </cell>
        </row>
        <row r="351">
          <cell r="Y351" t="str">
            <v>1.25%佣金</v>
          </cell>
        </row>
        <row r="351">
          <cell r="AA351">
            <v>79048.7157534247</v>
          </cell>
          <cell r="AB351">
            <v>79028.72</v>
          </cell>
        </row>
        <row r="352">
          <cell r="B352" t="str">
            <v>JRS CORVUS</v>
          </cell>
          <cell r="C352" t="str">
            <v>ONE</v>
          </cell>
        </row>
        <row r="352">
          <cell r="F352" t="str">
            <v>第20期</v>
          </cell>
        </row>
        <row r="352">
          <cell r="I352" t="str">
            <v>2019.01.30-2019.02.14</v>
          </cell>
        </row>
        <row r="352">
          <cell r="Y352" t="str">
            <v>1.25%佣金</v>
          </cell>
        </row>
        <row r="352">
          <cell r="AA352">
            <v>79344.6061643836</v>
          </cell>
          <cell r="AB352">
            <v>79344.61</v>
          </cell>
        </row>
        <row r="353">
          <cell r="B353" t="str">
            <v>ACACIA LAN</v>
          </cell>
          <cell r="C353" t="str">
            <v>Heung-A</v>
          </cell>
        </row>
        <row r="353">
          <cell r="F353" t="str">
            <v>第20期</v>
          </cell>
        </row>
        <row r="353">
          <cell r="I353" t="str">
            <v>2019.02.08-2019.02.23</v>
          </cell>
        </row>
        <row r="353">
          <cell r="AA353">
            <v>69437.5</v>
          </cell>
          <cell r="AB353">
            <v>69422.5</v>
          </cell>
        </row>
        <row r="354">
          <cell r="B354" t="str">
            <v>Heung-A Jakarta </v>
          </cell>
          <cell r="C354" t="str">
            <v>Heung-A</v>
          </cell>
        </row>
        <row r="354">
          <cell r="F354" t="str">
            <v>第20期</v>
          </cell>
        </row>
        <row r="354">
          <cell r="I354" t="str">
            <v>2019.02.13-2019.02.28</v>
          </cell>
        </row>
        <row r="354">
          <cell r="Y354" t="str">
            <v>1.25%佣金/船东费</v>
          </cell>
        </row>
        <row r="354">
          <cell r="AA354">
            <v>79737.515</v>
          </cell>
          <cell r="AB354">
            <v>79718.85</v>
          </cell>
        </row>
        <row r="355">
          <cell r="B355" t="str">
            <v>JRS CARINA</v>
          </cell>
          <cell r="C355" t="str">
            <v>CCL</v>
          </cell>
        </row>
        <row r="355">
          <cell r="F355" t="str">
            <v>第16期</v>
          </cell>
        </row>
        <row r="355">
          <cell r="I355" t="str">
            <v>2019.02.10-2019.02.25</v>
          </cell>
        </row>
        <row r="355">
          <cell r="AA355">
            <v>39406.825</v>
          </cell>
          <cell r="AB355">
            <v>39404.43</v>
          </cell>
        </row>
        <row r="356">
          <cell r="B356" t="str">
            <v>ACACIA MAKOTO</v>
          </cell>
          <cell r="C356" t="str">
            <v>STM</v>
          </cell>
        </row>
        <row r="356">
          <cell r="F356" t="str">
            <v>第16期</v>
          </cell>
        </row>
        <row r="356">
          <cell r="I356" t="str">
            <v>2019.02.09-2019.02.24</v>
          </cell>
        </row>
        <row r="356">
          <cell r="AA356">
            <v>91200</v>
          </cell>
          <cell r="AB356">
            <v>91200</v>
          </cell>
        </row>
        <row r="357">
          <cell r="B357" t="str">
            <v>ACACIA ARIES</v>
          </cell>
          <cell r="C357" t="str">
            <v>STM</v>
          </cell>
        </row>
        <row r="357">
          <cell r="F357" t="str">
            <v>第1期</v>
          </cell>
        </row>
        <row r="357">
          <cell r="I357" t="str">
            <v>2019.01.10-2019.01.25</v>
          </cell>
        </row>
        <row r="357">
          <cell r="AA357">
            <v>280882.5</v>
          </cell>
          <cell r="AB357">
            <v>280882.5</v>
          </cell>
        </row>
        <row r="358">
          <cell r="B358" t="str">
            <v>Heung-A Manila</v>
          </cell>
          <cell r="C358" t="str">
            <v>STM</v>
          </cell>
        </row>
        <row r="358">
          <cell r="F358" t="str">
            <v>第1期</v>
          </cell>
        </row>
        <row r="358">
          <cell r="I358" t="str">
            <v>2018.12.13-2018.12.30</v>
          </cell>
        </row>
        <row r="358">
          <cell r="Y358" t="str">
            <v>船东费/V.1851EW-1852EW 劳务费</v>
          </cell>
        </row>
        <row r="358">
          <cell r="AA358">
            <v>48046.9535833333</v>
          </cell>
          <cell r="AB358">
            <v>48046.95</v>
          </cell>
        </row>
        <row r="359">
          <cell r="B359" t="str">
            <v>Heung-A Singapore</v>
          </cell>
          <cell r="C359" t="str">
            <v>STM</v>
          </cell>
        </row>
        <row r="359">
          <cell r="F359" t="str">
            <v>final</v>
          </cell>
        </row>
        <row r="359">
          <cell r="I359" t="str">
            <v>2018.11.04-2018.11.18</v>
          </cell>
        </row>
        <row r="359">
          <cell r="Y359" t="str">
            <v>船东费</v>
          </cell>
        </row>
        <row r="359">
          <cell r="AA359">
            <v>-405.35</v>
          </cell>
          <cell r="AB359">
            <v>-405.35</v>
          </cell>
        </row>
        <row r="360">
          <cell r="B360" t="str">
            <v>ACACIA ARIES</v>
          </cell>
          <cell r="C360" t="str">
            <v>DYS</v>
          </cell>
        </row>
        <row r="360">
          <cell r="F360" t="str">
            <v>final</v>
          </cell>
        </row>
        <row r="360">
          <cell r="I360" t="str">
            <v>2019.01.06-2019.01.07</v>
          </cell>
        </row>
        <row r="360">
          <cell r="Y360" t="str">
            <v>船东费预留返还</v>
          </cell>
        </row>
        <row r="360">
          <cell r="AA360">
            <v>3000</v>
          </cell>
          <cell r="AB360">
            <v>2972.65</v>
          </cell>
        </row>
        <row r="361">
          <cell r="B361" t="str">
            <v>ACACIA LIBRA</v>
          </cell>
          <cell r="C361" t="str">
            <v>CNC</v>
          </cell>
        </row>
        <row r="361">
          <cell r="F361" t="str">
            <v>第1期</v>
          </cell>
        </row>
        <row r="361">
          <cell r="I361" t="str">
            <v>2019.02.13-2019.02.18</v>
          </cell>
        </row>
        <row r="361">
          <cell r="AA361">
            <v>37963.7671232877</v>
          </cell>
          <cell r="AB361">
            <v>37963.77</v>
          </cell>
        </row>
        <row r="362">
          <cell r="B362" t="str">
            <v>ACACIA LEO</v>
          </cell>
          <cell r="C362" t="str">
            <v>FESCO</v>
          </cell>
        </row>
        <row r="362">
          <cell r="F362" t="str">
            <v>第17期</v>
          </cell>
        </row>
        <row r="362">
          <cell r="I362" t="str">
            <v>2019.02.21-2019.03.08</v>
          </cell>
        </row>
        <row r="362">
          <cell r="AA362">
            <v>81650</v>
          </cell>
          <cell r="AB362">
            <v>81630.55</v>
          </cell>
        </row>
        <row r="363">
          <cell r="B363" t="str">
            <v>ACACIA ARIES</v>
          </cell>
          <cell r="C363" t="str">
            <v>STM</v>
          </cell>
        </row>
        <row r="363">
          <cell r="F363" t="str">
            <v>第2期</v>
          </cell>
        </row>
        <row r="363">
          <cell r="I363" t="str">
            <v>2019.01.25-2019.02.09</v>
          </cell>
        </row>
        <row r="363">
          <cell r="AA363">
            <v>60650</v>
          </cell>
          <cell r="AB363">
            <v>60650</v>
          </cell>
        </row>
        <row r="364">
          <cell r="B364" t="str">
            <v>ACACIA LAN</v>
          </cell>
          <cell r="C364" t="str">
            <v>Heung-A</v>
          </cell>
        </row>
        <row r="364">
          <cell r="F364" t="str">
            <v>第21期</v>
          </cell>
        </row>
        <row r="364">
          <cell r="I364" t="str">
            <v>2019.02.23-2019.03.10</v>
          </cell>
        </row>
        <row r="364">
          <cell r="AA364">
            <v>69437.5</v>
          </cell>
          <cell r="AB364">
            <v>69422.5</v>
          </cell>
        </row>
        <row r="365">
          <cell r="B365" t="str">
            <v>ACACIA HAWK</v>
          </cell>
          <cell r="C365" t="str">
            <v>CMS</v>
          </cell>
        </row>
        <row r="365">
          <cell r="F365" t="str">
            <v>第27期</v>
          </cell>
        </row>
        <row r="365">
          <cell r="I365" t="str">
            <v>2019.02.22-2019.03.09</v>
          </cell>
        </row>
        <row r="365">
          <cell r="Y365" t="str">
            <v>1.25%佣金</v>
          </cell>
        </row>
        <row r="365">
          <cell r="AA365">
            <v>79048.7157534247</v>
          </cell>
          <cell r="AB365">
            <v>79028.72</v>
          </cell>
        </row>
        <row r="366">
          <cell r="B366" t="str">
            <v>ACACIA ARIES</v>
          </cell>
          <cell r="C366" t="str">
            <v>STM</v>
          </cell>
        </row>
        <row r="366">
          <cell r="F366" t="str">
            <v>第3期</v>
          </cell>
        </row>
        <row r="366">
          <cell r="I366" t="str">
            <v>2019.02.09-2019.02.24</v>
          </cell>
        </row>
        <row r="366">
          <cell r="AA366">
            <v>60650</v>
          </cell>
          <cell r="AB366">
            <v>60650</v>
          </cell>
        </row>
        <row r="367">
          <cell r="B367" t="str">
            <v>JRS CORVUS</v>
          </cell>
          <cell r="C367" t="str">
            <v>ONE</v>
          </cell>
        </row>
        <row r="367">
          <cell r="F367" t="str">
            <v>第21期</v>
          </cell>
        </row>
        <row r="367">
          <cell r="I367" t="str">
            <v>2019.02.14-2019.02.28</v>
          </cell>
        </row>
        <row r="367">
          <cell r="Y367" t="str">
            <v>1.25%佣金</v>
          </cell>
        </row>
        <row r="367">
          <cell r="AA367">
            <v>74054.9657534247</v>
          </cell>
          <cell r="AB367">
            <v>74054.97</v>
          </cell>
        </row>
        <row r="368">
          <cell r="B368" t="str">
            <v>JRS CORVUS</v>
          </cell>
          <cell r="C368" t="str">
            <v>ONE</v>
          </cell>
        </row>
        <row r="368">
          <cell r="F368" t="str">
            <v>第21期</v>
          </cell>
        </row>
        <row r="368">
          <cell r="I368" t="str">
            <v>2019.02.28-2019.03.01</v>
          </cell>
        </row>
        <row r="368">
          <cell r="Y368" t="str">
            <v>1.25%佣金</v>
          </cell>
        </row>
        <row r="368">
          <cell r="AA368">
            <v>4993.3904109589</v>
          </cell>
          <cell r="AB368">
            <v>4989.73</v>
          </cell>
        </row>
        <row r="369">
          <cell r="B369" t="str">
            <v>ACACIA MING</v>
          </cell>
          <cell r="C369" t="str">
            <v>ONE</v>
          </cell>
        </row>
        <row r="369">
          <cell r="F369" t="str">
            <v>第21期</v>
          </cell>
        </row>
        <row r="369">
          <cell r="I369" t="str">
            <v>2019.02.19-2019.03.01</v>
          </cell>
        </row>
        <row r="369">
          <cell r="Y369" t="str">
            <v>1.25%佣金</v>
          </cell>
        </row>
        <row r="369">
          <cell r="AA369">
            <v>52896.404109589</v>
          </cell>
          <cell r="AB369">
            <v>52896.4</v>
          </cell>
        </row>
        <row r="370">
          <cell r="B370" t="str">
            <v>ACACIA MING</v>
          </cell>
          <cell r="C370" t="str">
            <v>ONE</v>
          </cell>
        </row>
        <row r="370">
          <cell r="F370" t="str">
            <v>第21期</v>
          </cell>
        </row>
        <row r="370">
          <cell r="I370" t="str">
            <v>2019.03.01-2019.03.06</v>
          </cell>
        </row>
        <row r="370">
          <cell r="Y370" t="str">
            <v>1.25%佣金</v>
          </cell>
        </row>
        <row r="370">
          <cell r="AA370">
            <v>24966.9520547945</v>
          </cell>
          <cell r="AB370">
            <v>24963.3</v>
          </cell>
        </row>
        <row r="371">
          <cell r="B371" t="str">
            <v>Heung-A Manila</v>
          </cell>
          <cell r="C371" t="str">
            <v>SCP</v>
          </cell>
        </row>
        <row r="371">
          <cell r="F371" t="str">
            <v>第4期</v>
          </cell>
        </row>
        <row r="371">
          <cell r="I371" t="str">
            <v>2019.02.17-2019.03.04</v>
          </cell>
        </row>
        <row r="371">
          <cell r="Y371" t="str">
            <v>1.25%佣金</v>
          </cell>
        </row>
        <row r="371">
          <cell r="AA371">
            <v>73928.5102739726</v>
          </cell>
          <cell r="AB371">
            <v>73924.85</v>
          </cell>
        </row>
        <row r="372">
          <cell r="B372" t="str">
            <v>JRS CARINA</v>
          </cell>
          <cell r="C372" t="str">
            <v>CCL</v>
          </cell>
        </row>
        <row r="372">
          <cell r="F372" t="str">
            <v>第17期</v>
          </cell>
        </row>
        <row r="372">
          <cell r="I372" t="str">
            <v>2019.02.25-2019.03.12</v>
          </cell>
        </row>
        <row r="372">
          <cell r="Y372" t="str">
            <v>船东费</v>
          </cell>
        </row>
        <row r="372">
          <cell r="AA372">
            <v>95913.3038</v>
          </cell>
          <cell r="AB372">
            <v>95905.02</v>
          </cell>
        </row>
        <row r="373">
          <cell r="B373" t="str">
            <v>ACACIA LIBRA</v>
          </cell>
          <cell r="C373" t="str">
            <v>CNC</v>
          </cell>
        </row>
        <row r="373">
          <cell r="F373" t="str">
            <v>第2期</v>
          </cell>
        </row>
        <row r="373">
          <cell r="I373" t="str">
            <v>2019.02.18-2019.02.23</v>
          </cell>
        </row>
        <row r="373">
          <cell r="Y373" t="str">
            <v>接船检验费</v>
          </cell>
        </row>
        <row r="373">
          <cell r="AA373">
            <v>37563.7671232877</v>
          </cell>
          <cell r="AB373">
            <v>37563.77</v>
          </cell>
        </row>
        <row r="374">
          <cell r="B374" t="str">
            <v>ACACIA LIBRA</v>
          </cell>
          <cell r="C374" t="str">
            <v>CNC</v>
          </cell>
        </row>
        <row r="374">
          <cell r="F374" t="str">
            <v>第3期</v>
          </cell>
        </row>
        <row r="374">
          <cell r="I374" t="str">
            <v>2019.02.23-2019.02.27</v>
          </cell>
        </row>
        <row r="374">
          <cell r="AA374">
            <v>30371.0136986301</v>
          </cell>
          <cell r="AB374">
            <v>30371.01</v>
          </cell>
        </row>
        <row r="375">
          <cell r="B375" t="str">
            <v>ACACIA ARIES</v>
          </cell>
          <cell r="C375" t="str">
            <v>STM</v>
          </cell>
        </row>
        <row r="375">
          <cell r="F375" t="str">
            <v>第4期</v>
          </cell>
        </row>
        <row r="375">
          <cell r="I375" t="str">
            <v>2019.02.24-2019.03.11</v>
          </cell>
        </row>
        <row r="375">
          <cell r="AA375">
            <v>60650</v>
          </cell>
          <cell r="AB375">
            <v>60650</v>
          </cell>
        </row>
        <row r="376">
          <cell r="B376" t="str">
            <v>Heung-A Jakarta </v>
          </cell>
          <cell r="C376" t="str">
            <v>Heung-A</v>
          </cell>
        </row>
        <row r="376">
          <cell r="F376" t="str">
            <v>第21期</v>
          </cell>
        </row>
        <row r="376">
          <cell r="I376" t="str">
            <v>2019.02.28-2019.03.15</v>
          </cell>
        </row>
        <row r="376">
          <cell r="Y376" t="str">
            <v>1.25%佣金</v>
          </cell>
        </row>
        <row r="376">
          <cell r="AA376">
            <v>81883.125</v>
          </cell>
          <cell r="AB376">
            <v>81864.45</v>
          </cell>
        </row>
        <row r="377">
          <cell r="B377" t="str">
            <v>ACACIA MAKOTO</v>
          </cell>
          <cell r="C377" t="str">
            <v>STM</v>
          </cell>
        </row>
        <row r="377">
          <cell r="F377" t="str">
            <v>第17期</v>
          </cell>
        </row>
        <row r="377">
          <cell r="I377" t="str">
            <v>2019.02.24-2019.03.11</v>
          </cell>
        </row>
        <row r="377">
          <cell r="AA377">
            <v>91200</v>
          </cell>
          <cell r="AB377">
            <v>91200</v>
          </cell>
        </row>
        <row r="378">
          <cell r="B378" t="str">
            <v>OPDR LISBOA</v>
          </cell>
          <cell r="C378" t="str">
            <v>HEDE</v>
          </cell>
        </row>
        <row r="378">
          <cell r="F378" t="str">
            <v>第1期</v>
          </cell>
        </row>
        <row r="378">
          <cell r="I378" t="str">
            <v>2019.02.21-2019.03.08</v>
          </cell>
        </row>
        <row r="378">
          <cell r="AA378">
            <v>74100</v>
          </cell>
          <cell r="AB378">
            <v>74100</v>
          </cell>
        </row>
        <row r="379">
          <cell r="B379" t="str">
            <v>Heung-A Singapore</v>
          </cell>
          <cell r="C379" t="str">
            <v>SNL</v>
          </cell>
        </row>
        <row r="379">
          <cell r="F379" t="str">
            <v>第5期</v>
          </cell>
        </row>
        <row r="379">
          <cell r="I379" t="str">
            <v>2019.02.05-2019.02.23</v>
          </cell>
        </row>
        <row r="379">
          <cell r="Y379" t="str">
            <v>春节停租（2.05 1745lt-2.19 1317lt 13.8139天）</v>
          </cell>
        </row>
        <row r="379">
          <cell r="AA379">
            <v>2537.37583333332</v>
          </cell>
          <cell r="AB379">
            <v>2537.38</v>
          </cell>
        </row>
        <row r="380">
          <cell r="B380" t="str">
            <v>Heung-A Singapore</v>
          </cell>
          <cell r="C380" t="str">
            <v>SNL</v>
          </cell>
        </row>
        <row r="380">
          <cell r="F380" t="str">
            <v>第6期</v>
          </cell>
        </row>
        <row r="380">
          <cell r="I380" t="str">
            <v>2019.02.23-2019.03.10</v>
          </cell>
        </row>
        <row r="380">
          <cell r="AA380">
            <v>67825</v>
          </cell>
          <cell r="AB380">
            <v>67799.4</v>
          </cell>
        </row>
        <row r="381">
          <cell r="B381" t="str">
            <v>ACACIA TAURUS</v>
          </cell>
          <cell r="C381" t="str">
            <v>STM</v>
          </cell>
        </row>
        <row r="381">
          <cell r="F381" t="str">
            <v>第16期</v>
          </cell>
        </row>
        <row r="381">
          <cell r="I381" t="str">
            <v>2019.02.17-2019.03.04</v>
          </cell>
        </row>
        <row r="381">
          <cell r="AA381">
            <v>60650</v>
          </cell>
          <cell r="AB381">
            <v>60650</v>
          </cell>
        </row>
        <row r="382">
          <cell r="B382" t="str">
            <v>ACACIA VIRGO</v>
          </cell>
          <cell r="C382" t="str">
            <v>STM</v>
          </cell>
        </row>
        <row r="382">
          <cell r="F382" t="str">
            <v>第1期</v>
          </cell>
        </row>
        <row r="382">
          <cell r="I382" t="str">
            <v>2019.02.16-2019.02.17</v>
          </cell>
        </row>
        <row r="382">
          <cell r="AA382">
            <v>-112854.4338</v>
          </cell>
          <cell r="AB382">
            <v>-112854.43</v>
          </cell>
        </row>
        <row r="383">
          <cell r="B383" t="str">
            <v>ACACIA MING</v>
          </cell>
          <cell r="C383" t="str">
            <v>ONE</v>
          </cell>
        </row>
        <row r="383">
          <cell r="F383" t="str">
            <v>第22期</v>
          </cell>
        </row>
        <row r="383">
          <cell r="I383" t="str">
            <v>2019.03.06-2019.03.21</v>
          </cell>
        </row>
        <row r="383">
          <cell r="Y383" t="str">
            <v>1.25%佣金</v>
          </cell>
        </row>
        <row r="383">
          <cell r="AA383">
            <v>74900.8561643836</v>
          </cell>
          <cell r="AB383">
            <v>74897.2</v>
          </cell>
        </row>
        <row r="384">
          <cell r="B384" t="str">
            <v>JRS CORVUS</v>
          </cell>
          <cell r="C384" t="str">
            <v>ONE</v>
          </cell>
        </row>
        <row r="384">
          <cell r="F384" t="str">
            <v>第22期</v>
          </cell>
        </row>
        <row r="384">
          <cell r="I384" t="str">
            <v>2019.03.01-2019.03.16</v>
          </cell>
        </row>
        <row r="384">
          <cell r="Y384" t="str">
            <v>1.25%佣金</v>
          </cell>
        </row>
        <row r="384">
          <cell r="AA384">
            <v>74900.8561643836</v>
          </cell>
          <cell r="AB384">
            <v>74897.19</v>
          </cell>
        </row>
        <row r="385">
          <cell r="B385" t="str">
            <v>ACACIA VIRGO</v>
          </cell>
          <cell r="C385" t="str">
            <v>CMS</v>
          </cell>
        </row>
        <row r="385">
          <cell r="F385" t="str">
            <v>final</v>
          </cell>
        </row>
        <row r="385">
          <cell r="I385" t="str">
            <v>2019.01.11-2019.02.02</v>
          </cell>
        </row>
        <row r="385">
          <cell r="AA385">
            <v>3331.96</v>
          </cell>
          <cell r="AB385">
            <v>3308.36</v>
          </cell>
        </row>
        <row r="386">
          <cell r="B386" t="str">
            <v>OPDR LISBOA</v>
          </cell>
          <cell r="C386" t="str">
            <v>HEDE</v>
          </cell>
        </row>
        <row r="386">
          <cell r="F386" t="str">
            <v>第2期</v>
          </cell>
        </row>
        <row r="386">
          <cell r="I386" t="str">
            <v>2019.03.08-2019.03.23</v>
          </cell>
        </row>
        <row r="386">
          <cell r="Y386" t="str">
            <v>接船检验费</v>
          </cell>
        </row>
        <row r="386">
          <cell r="AA386">
            <v>208851.868</v>
          </cell>
          <cell r="AB386">
            <v>208851.87</v>
          </cell>
        </row>
        <row r="387">
          <cell r="B387" t="str">
            <v>ACACIA ARIES</v>
          </cell>
          <cell r="C387" t="str">
            <v>STM</v>
          </cell>
        </row>
        <row r="387">
          <cell r="F387" t="str">
            <v>第5期</v>
          </cell>
        </row>
        <row r="387">
          <cell r="I387" t="str">
            <v>2019.03.11-2019.03.26</v>
          </cell>
        </row>
        <row r="387">
          <cell r="AA387">
            <v>60650</v>
          </cell>
          <cell r="AB387">
            <v>60650</v>
          </cell>
        </row>
        <row r="388">
          <cell r="B388" t="str">
            <v>ACACIA HAWK</v>
          </cell>
          <cell r="C388" t="str">
            <v>CMS</v>
          </cell>
        </row>
        <row r="388">
          <cell r="F388" t="str">
            <v>第28期</v>
          </cell>
        </row>
        <row r="388">
          <cell r="I388" t="str">
            <v>2019.03.09-2019.03.24</v>
          </cell>
        </row>
        <row r="388">
          <cell r="Y388" t="str">
            <v>1.25%佣金</v>
          </cell>
        </row>
        <row r="388">
          <cell r="AA388">
            <v>79048.7157534247</v>
          </cell>
          <cell r="AB388">
            <v>79028.72</v>
          </cell>
        </row>
        <row r="389">
          <cell r="B389" t="str">
            <v>Heung-A Jakarta </v>
          </cell>
          <cell r="C389" t="str">
            <v>Heung-A</v>
          </cell>
        </row>
        <row r="389">
          <cell r="F389" t="str">
            <v>第22期</v>
          </cell>
        </row>
        <row r="389">
          <cell r="I389" t="str">
            <v>2019.03.15-2019.03.30</v>
          </cell>
        </row>
        <row r="389">
          <cell r="Y389" t="str">
            <v>1.25%佣金/船东费</v>
          </cell>
        </row>
        <row r="389">
          <cell r="AA389">
            <v>81483.385</v>
          </cell>
          <cell r="AB389">
            <v>81464.71</v>
          </cell>
        </row>
        <row r="390">
          <cell r="B390" t="str">
            <v>JRS CARINA</v>
          </cell>
          <cell r="C390" t="str">
            <v>CCL</v>
          </cell>
        </row>
        <row r="390">
          <cell r="F390" t="str">
            <v>第18期</v>
          </cell>
        </row>
        <row r="390">
          <cell r="I390" t="str">
            <v>2019.03.12-2019.03.27</v>
          </cell>
        </row>
        <row r="390">
          <cell r="Y390" t="str">
            <v>船东费</v>
          </cell>
        </row>
        <row r="390">
          <cell r="AA390">
            <v>73103.97</v>
          </cell>
          <cell r="AB390">
            <v>73103.97</v>
          </cell>
        </row>
        <row r="391">
          <cell r="B391" t="str">
            <v>ACACIA LAN</v>
          </cell>
          <cell r="C391" t="str">
            <v>Heung-A</v>
          </cell>
        </row>
        <row r="391">
          <cell r="F391" t="str">
            <v>第22期</v>
          </cell>
        </row>
        <row r="391">
          <cell r="I391" t="str">
            <v>2019.03.10-2019.03.25</v>
          </cell>
        </row>
        <row r="391">
          <cell r="AA391">
            <v>69437.5</v>
          </cell>
          <cell r="AB391">
            <v>69422.5</v>
          </cell>
        </row>
        <row r="392">
          <cell r="B392" t="str">
            <v>ACACIA LEO</v>
          </cell>
          <cell r="C392" t="str">
            <v>FESCO</v>
          </cell>
        </row>
        <row r="392">
          <cell r="F392" t="str">
            <v>第18期</v>
          </cell>
        </row>
        <row r="392">
          <cell r="I392" t="str">
            <v>2019.03.08-2019.03.23</v>
          </cell>
        </row>
        <row r="392">
          <cell r="AA392">
            <v>81650</v>
          </cell>
          <cell r="AB392">
            <v>81630.59</v>
          </cell>
        </row>
        <row r="393">
          <cell r="B393" t="str">
            <v>ACACIA LIBRA</v>
          </cell>
          <cell r="C393" t="str">
            <v>CNC</v>
          </cell>
        </row>
        <row r="393">
          <cell r="F393" t="str">
            <v>prefinal</v>
          </cell>
        </row>
        <row r="393">
          <cell r="I393" t="str">
            <v>2019.02.27-2019.03.01</v>
          </cell>
        </row>
        <row r="393">
          <cell r="Y393" t="str">
            <v>还船检验费/劳务费/船东费预留</v>
          </cell>
        </row>
        <row r="393">
          <cell r="AA393">
            <v>40097.7581626027</v>
          </cell>
          <cell r="AB393">
            <v>40097.78</v>
          </cell>
        </row>
        <row r="394">
          <cell r="B394" t="str">
            <v>ACACIA MAKOTO</v>
          </cell>
          <cell r="C394" t="str">
            <v>STM</v>
          </cell>
        </row>
        <row r="394">
          <cell r="F394" t="str">
            <v>第18期</v>
          </cell>
        </row>
        <row r="394">
          <cell r="I394" t="str">
            <v>2019.03.11-2019.03.26</v>
          </cell>
        </row>
        <row r="394">
          <cell r="AA394">
            <v>91200</v>
          </cell>
          <cell r="AB394">
            <v>91200</v>
          </cell>
        </row>
        <row r="395">
          <cell r="B395" t="str">
            <v>Heung-A Manila</v>
          </cell>
          <cell r="C395" t="str">
            <v>SCP</v>
          </cell>
        </row>
        <row r="395">
          <cell r="F395" t="str">
            <v>第5期</v>
          </cell>
        </row>
        <row r="395">
          <cell r="I395" t="str">
            <v>2019.03.04-2019.03.19</v>
          </cell>
        </row>
        <row r="395">
          <cell r="Y395" t="str">
            <v>1.25%佣金</v>
          </cell>
        </row>
        <row r="395">
          <cell r="AA395">
            <v>73928.5102739726</v>
          </cell>
          <cell r="AB395">
            <v>73924.84</v>
          </cell>
        </row>
        <row r="396">
          <cell r="B396" t="str">
            <v>Heung-A Singapore</v>
          </cell>
          <cell r="C396" t="str">
            <v>SNL</v>
          </cell>
        </row>
        <row r="396">
          <cell r="F396" t="str">
            <v>第7期</v>
          </cell>
        </row>
        <row r="396">
          <cell r="I396" t="str">
            <v>2019.03.10-2019.03.25</v>
          </cell>
        </row>
        <row r="396">
          <cell r="AA396">
            <v>67825</v>
          </cell>
          <cell r="AB396">
            <v>67800.34</v>
          </cell>
        </row>
        <row r="397">
          <cell r="B397" t="str">
            <v>ACACIA TAURUS</v>
          </cell>
          <cell r="C397" t="str">
            <v>STM</v>
          </cell>
        </row>
        <row r="397">
          <cell r="F397" t="str">
            <v>第17期</v>
          </cell>
        </row>
        <row r="397">
          <cell r="I397" t="str">
            <v>2019.03.04-2019.03.19</v>
          </cell>
        </row>
        <row r="397">
          <cell r="Y397" t="str">
            <v>船东费</v>
          </cell>
        </row>
        <row r="397">
          <cell r="AA397">
            <v>60170.82</v>
          </cell>
          <cell r="AB397">
            <v>60170.82</v>
          </cell>
        </row>
        <row r="398">
          <cell r="B398" t="str">
            <v>ACACIA LIBRA</v>
          </cell>
          <cell r="C398" t="str">
            <v>STM</v>
          </cell>
        </row>
        <row r="398">
          <cell r="F398" t="str">
            <v>第1期</v>
          </cell>
        </row>
        <row r="398">
          <cell r="I398" t="str">
            <v>2019.03.02-2019.03.17</v>
          </cell>
        </row>
        <row r="398">
          <cell r="AA398">
            <v>250973.2</v>
          </cell>
          <cell r="AB398">
            <v>250973.2</v>
          </cell>
        </row>
        <row r="399">
          <cell r="B399" t="str">
            <v>Heung-A Manila</v>
          </cell>
          <cell r="C399" t="str">
            <v>SCP</v>
          </cell>
        </row>
        <row r="399">
          <cell r="F399" t="str">
            <v>第6期</v>
          </cell>
        </row>
        <row r="399">
          <cell r="I399" t="str">
            <v>2019.03.19-2019.04.03</v>
          </cell>
        </row>
        <row r="399">
          <cell r="Y399" t="str">
            <v>1.25%佣金</v>
          </cell>
        </row>
        <row r="399">
          <cell r="AA399">
            <v>13928.5102739726</v>
          </cell>
          <cell r="AB399">
            <v>13924.83</v>
          </cell>
        </row>
        <row r="400">
          <cell r="B400" t="str">
            <v>JRS CORVUS</v>
          </cell>
          <cell r="C400" t="str">
            <v>ONE</v>
          </cell>
        </row>
        <row r="400">
          <cell r="F400" t="str">
            <v>第23期</v>
          </cell>
        </row>
        <row r="400">
          <cell r="I400" t="str">
            <v>2019.03.16-2019.03.31</v>
          </cell>
        </row>
        <row r="400">
          <cell r="Y400" t="str">
            <v>1.25%佣金</v>
          </cell>
        </row>
        <row r="400">
          <cell r="AA400">
            <v>74900.8561643836</v>
          </cell>
          <cell r="AB400">
            <v>74897.2</v>
          </cell>
        </row>
        <row r="401">
          <cell r="B401" t="str">
            <v>ACACIA LIBRA</v>
          </cell>
          <cell r="C401" t="str">
            <v>STM</v>
          </cell>
        </row>
        <row r="401">
          <cell r="F401" t="str">
            <v>第2期</v>
          </cell>
        </row>
        <row r="401">
          <cell r="I401" t="str">
            <v>2019.03.17-2019.04.01</v>
          </cell>
        </row>
        <row r="401">
          <cell r="AA401">
            <v>90650</v>
          </cell>
          <cell r="AB401">
            <v>90650</v>
          </cell>
        </row>
        <row r="402">
          <cell r="B402" t="str">
            <v>ACACIA TAURUS</v>
          </cell>
          <cell r="C402" t="str">
            <v>STM</v>
          </cell>
        </row>
        <row r="402">
          <cell r="F402" t="str">
            <v>第18期</v>
          </cell>
        </row>
        <row r="402">
          <cell r="I402" t="str">
            <v>2019.03.19-2019.04.03</v>
          </cell>
        </row>
        <row r="402">
          <cell r="AA402">
            <v>60650</v>
          </cell>
          <cell r="AB402">
            <v>60650</v>
          </cell>
        </row>
        <row r="403">
          <cell r="B403" t="str">
            <v>ACACIA MING</v>
          </cell>
          <cell r="C403" t="str">
            <v>ONE</v>
          </cell>
        </row>
        <row r="403">
          <cell r="F403" t="str">
            <v>第23期</v>
          </cell>
        </row>
        <row r="403">
          <cell r="I403" t="str">
            <v>2019.03.21-2019.04.05</v>
          </cell>
        </row>
        <row r="403">
          <cell r="Y403" t="str">
            <v>1.25%佣金/2018.12.18-2019.01.05劳务费</v>
          </cell>
        </row>
        <row r="403">
          <cell r="AA403">
            <v>75101.8561643836</v>
          </cell>
          <cell r="AB403">
            <v>75098.19</v>
          </cell>
        </row>
        <row r="404">
          <cell r="B404" t="str">
            <v>ACACIA LEO</v>
          </cell>
          <cell r="C404" t="str">
            <v>FESCO</v>
          </cell>
        </row>
        <row r="404">
          <cell r="F404" t="str">
            <v>第19期</v>
          </cell>
        </row>
        <row r="404">
          <cell r="I404" t="str">
            <v>2019.03.23-2019.04.07</v>
          </cell>
        </row>
        <row r="404">
          <cell r="AA404">
            <v>81650</v>
          </cell>
          <cell r="AB404">
            <v>81630.55</v>
          </cell>
        </row>
        <row r="405">
          <cell r="B405" t="str">
            <v>Heung-A Singapore</v>
          </cell>
          <cell r="C405" t="str">
            <v>SNL</v>
          </cell>
        </row>
        <row r="405">
          <cell r="F405" t="str">
            <v>第8期</v>
          </cell>
        </row>
        <row r="405">
          <cell r="I405" t="str">
            <v>2019.03.25-2019.04.09</v>
          </cell>
        </row>
        <row r="405">
          <cell r="Y405" t="str">
            <v>交船检验费</v>
          </cell>
        </row>
        <row r="405">
          <cell r="AA405">
            <v>67500</v>
          </cell>
          <cell r="AB405">
            <v>67473.85</v>
          </cell>
        </row>
        <row r="406">
          <cell r="B406" t="str">
            <v>JRS CARINA</v>
          </cell>
          <cell r="C406" t="str">
            <v>CCL</v>
          </cell>
        </row>
        <row r="406">
          <cell r="F406" t="str">
            <v>第19期</v>
          </cell>
        </row>
        <row r="406">
          <cell r="I406" t="str">
            <v>2019.03.27-2019.04.11</v>
          </cell>
        </row>
        <row r="406">
          <cell r="Y406" t="str">
            <v>停租（3.10 2320-3.11 0648 0.3111天)</v>
          </cell>
        </row>
        <row r="406">
          <cell r="AA406">
            <v>71456.0915</v>
          </cell>
          <cell r="AB406">
            <v>71417.08</v>
          </cell>
        </row>
        <row r="407">
          <cell r="B407" t="str">
            <v>OPDR LISBOA</v>
          </cell>
          <cell r="C407" t="str">
            <v>HEDE</v>
          </cell>
        </row>
        <row r="407">
          <cell r="F407" t="str">
            <v>第3期</v>
          </cell>
        </row>
        <row r="407">
          <cell r="I407" t="str">
            <v>2019.03.23-2019.04.07</v>
          </cell>
        </row>
        <row r="407">
          <cell r="Y407" t="str">
            <v>停租：3.9 15：3-3.31 15：30 21.99583天/4.03 8：30-20：00  0.47917天/4.03 20：00-4.04 08：15 0.51042天 0.5平摊</v>
          </cell>
        </row>
        <row r="407">
          <cell r="AA407">
            <v>-65894.18</v>
          </cell>
          <cell r="AB407">
            <v>-65894.18</v>
          </cell>
        </row>
        <row r="408">
          <cell r="B408" t="str">
            <v>ACACIA HAWK</v>
          </cell>
          <cell r="C408" t="str">
            <v>CMS</v>
          </cell>
        </row>
        <row r="408">
          <cell r="F408" t="str">
            <v>第29期</v>
          </cell>
        </row>
        <row r="408">
          <cell r="I408" t="str">
            <v>2019.03.24-2019.04.08</v>
          </cell>
        </row>
        <row r="408">
          <cell r="Y408" t="str">
            <v>1.25%佣金/船东费</v>
          </cell>
        </row>
        <row r="408">
          <cell r="AA408">
            <v>77851.4057534247</v>
          </cell>
          <cell r="AB408">
            <v>77831.41</v>
          </cell>
        </row>
        <row r="409">
          <cell r="B409" t="str">
            <v>ACACIA MAKOTO</v>
          </cell>
          <cell r="C409" t="str">
            <v>STM</v>
          </cell>
        </row>
        <row r="409">
          <cell r="F409" t="str">
            <v>第19期</v>
          </cell>
        </row>
        <row r="409">
          <cell r="I409" t="str">
            <v>2019.03.26-2019.04.10</v>
          </cell>
        </row>
        <row r="409">
          <cell r="AA409">
            <v>91200</v>
          </cell>
          <cell r="AB409">
            <v>91200</v>
          </cell>
        </row>
        <row r="410">
          <cell r="B410" t="str">
            <v>ACACIA LAN</v>
          </cell>
          <cell r="C410" t="str">
            <v>Heung-A</v>
          </cell>
        </row>
        <row r="410">
          <cell r="F410" t="str">
            <v>第23期</v>
          </cell>
        </row>
        <row r="410">
          <cell r="I410" t="str">
            <v>2019.03.25-2019.04.09</v>
          </cell>
        </row>
        <row r="410">
          <cell r="AA410">
            <v>69437.5</v>
          </cell>
          <cell r="AB410">
            <v>69422.5</v>
          </cell>
        </row>
        <row r="411">
          <cell r="B411" t="str">
            <v>ACACIA ARIES</v>
          </cell>
          <cell r="C411" t="str">
            <v>STM</v>
          </cell>
        </row>
        <row r="411">
          <cell r="F411" t="str">
            <v>第6期</v>
          </cell>
        </row>
        <row r="411">
          <cell r="I411" t="str">
            <v>2019.03.26-2019.04.10</v>
          </cell>
        </row>
        <row r="411">
          <cell r="AA411">
            <v>60650</v>
          </cell>
          <cell r="AB411">
            <v>60650</v>
          </cell>
        </row>
        <row r="412">
          <cell r="B412" t="str">
            <v>Heung-A Jakarta </v>
          </cell>
          <cell r="C412" t="str">
            <v>Heung-A</v>
          </cell>
        </row>
        <row r="412">
          <cell r="F412" t="str">
            <v>第23期</v>
          </cell>
        </row>
        <row r="412">
          <cell r="I412" t="str">
            <v>2019.03.30-2019.04.14</v>
          </cell>
        </row>
        <row r="412">
          <cell r="Y412" t="str">
            <v>1.25%佣金/停租（2.27 0238-0406 0.0611天,3.09 0215-3.11 1236 2.4313天）/船东费</v>
          </cell>
        </row>
        <row r="412">
          <cell r="AA412">
            <v>63521.905</v>
          </cell>
          <cell r="AB412">
            <v>63503.21</v>
          </cell>
        </row>
        <row r="413">
          <cell r="B413" t="str">
            <v>ACACIA ARIES</v>
          </cell>
          <cell r="C413" t="str">
            <v>SCP</v>
          </cell>
        </row>
        <row r="413">
          <cell r="F413" t="str">
            <v>final</v>
          </cell>
        </row>
        <row r="413">
          <cell r="I413" t="str">
            <v>2018.12.27-2018.12.28</v>
          </cell>
        </row>
        <row r="413">
          <cell r="Y413" t="str">
            <v>索赔预留返还/还船检验费/返还交船检验费差额/索赔</v>
          </cell>
        </row>
        <row r="413">
          <cell r="AA413">
            <v>2811.25</v>
          </cell>
          <cell r="AB413">
            <v>2803.94</v>
          </cell>
        </row>
        <row r="414">
          <cell r="B414" t="str">
            <v>ACACIA LIBRA</v>
          </cell>
          <cell r="C414" t="str">
            <v>CNC</v>
          </cell>
        </row>
        <row r="414">
          <cell r="F414" t="str">
            <v>final</v>
          </cell>
        </row>
        <row r="414">
          <cell r="I414" t="str">
            <v>2019.02.27-2019.03.01</v>
          </cell>
        </row>
        <row r="414">
          <cell r="Y414" t="str">
            <v>船东费预留返留</v>
          </cell>
        </row>
        <row r="414">
          <cell r="AA414">
            <v>1500</v>
          </cell>
          <cell r="AB414">
            <v>1500</v>
          </cell>
        </row>
        <row r="415">
          <cell r="B415" t="str">
            <v>JRS CORVUS</v>
          </cell>
          <cell r="C415" t="str">
            <v>ONE</v>
          </cell>
        </row>
        <row r="415">
          <cell r="F415" t="str">
            <v>第24期</v>
          </cell>
        </row>
        <row r="415">
          <cell r="I415" t="str">
            <v>2019.03.31-2019.04.15</v>
          </cell>
        </row>
        <row r="415">
          <cell r="Y415" t="str">
            <v>1.25%佣金/停租2019.03.07 2050-3.08 0050lt 0.16667天</v>
          </cell>
        </row>
        <row r="415">
          <cell r="AA415">
            <v>73843.046784589</v>
          </cell>
          <cell r="AB415">
            <v>73839.39</v>
          </cell>
        </row>
        <row r="416">
          <cell r="B416" t="str">
            <v>ACACIA HAWK</v>
          </cell>
          <cell r="C416" t="str">
            <v>CMS</v>
          </cell>
        </row>
        <row r="416">
          <cell r="F416" t="str">
            <v>第30期</v>
          </cell>
        </row>
        <row r="416">
          <cell r="I416" t="str">
            <v>2019.04.08-2019.04.23</v>
          </cell>
        </row>
        <row r="416">
          <cell r="Y416" t="str">
            <v>1.25%佣金</v>
          </cell>
        </row>
        <row r="416">
          <cell r="AA416">
            <v>79048.7157534247</v>
          </cell>
          <cell r="AB416">
            <v>79028.72</v>
          </cell>
        </row>
        <row r="417">
          <cell r="B417" t="str">
            <v>ACACIA MING</v>
          </cell>
          <cell r="C417" t="str">
            <v>ONE</v>
          </cell>
        </row>
        <row r="417">
          <cell r="F417" t="str">
            <v>第24期</v>
          </cell>
        </row>
        <row r="417">
          <cell r="I417" t="str">
            <v>2019.04.05-2019.04.20</v>
          </cell>
        </row>
        <row r="417">
          <cell r="Y417" t="str">
            <v>1.25%佣金/v.025EW劳务费</v>
          </cell>
        </row>
        <row r="417">
          <cell r="AA417">
            <v>75029.8561643836</v>
          </cell>
          <cell r="AB417">
            <v>75026.19</v>
          </cell>
        </row>
        <row r="418">
          <cell r="B418" t="str">
            <v>ACACIA TAURUS</v>
          </cell>
          <cell r="C418" t="str">
            <v>STM</v>
          </cell>
        </row>
        <row r="418">
          <cell r="F418" t="str">
            <v>第19期</v>
          </cell>
        </row>
        <row r="418">
          <cell r="I418" t="str">
            <v>2019.04.03-2019.04.18</v>
          </cell>
        </row>
        <row r="418">
          <cell r="Y418" t="str">
            <v>春节停租（2.07 2212-2.15 1740LT 7.8111天）</v>
          </cell>
        </row>
        <row r="418">
          <cell r="AA418">
            <v>23361.62</v>
          </cell>
          <cell r="AB418">
            <v>23361.62</v>
          </cell>
        </row>
        <row r="419">
          <cell r="B419" t="str">
            <v>Heung-A Manila</v>
          </cell>
          <cell r="C419" t="str">
            <v>SCP</v>
          </cell>
        </row>
        <row r="419">
          <cell r="F419" t="str">
            <v>第7期</v>
          </cell>
        </row>
        <row r="419">
          <cell r="I419" t="str">
            <v>2019.04.03-2019.04.18</v>
          </cell>
        </row>
        <row r="419">
          <cell r="Y419" t="str">
            <v>1.25%佣金/交船检验费</v>
          </cell>
        </row>
        <row r="419">
          <cell r="AA419">
            <v>133478.510273973</v>
          </cell>
          <cell r="AB419">
            <v>133478.51</v>
          </cell>
        </row>
        <row r="420">
          <cell r="B420" t="str">
            <v>ACACIA LAN</v>
          </cell>
          <cell r="C420" t="str">
            <v>Heung-A</v>
          </cell>
        </row>
        <row r="420">
          <cell r="F420" t="str">
            <v>final</v>
          </cell>
        </row>
        <row r="420">
          <cell r="I420" t="str">
            <v>2019.04.09-2019.04.26</v>
          </cell>
        </row>
        <row r="420">
          <cell r="Y420" t="str">
            <v>还船检验费/停租（3.30 0600-3.30 1030LT 0.1875天）/船东费/停租2019.03.03 0700-3.4 0450lt JP  0.9097天</v>
          </cell>
        </row>
        <row r="420">
          <cell r="AA420">
            <v>72032.2133333333</v>
          </cell>
          <cell r="AB420">
            <v>72032.21</v>
          </cell>
        </row>
        <row r="421">
          <cell r="B421" t="str">
            <v>ACACIA MAKOTO</v>
          </cell>
          <cell r="C421" t="str">
            <v>STM</v>
          </cell>
        </row>
        <row r="421">
          <cell r="F421" t="str">
            <v>第20期</v>
          </cell>
        </row>
        <row r="421">
          <cell r="I421" t="str">
            <v>2019.04.10-2019.04.25</v>
          </cell>
        </row>
        <row r="421">
          <cell r="Y421" t="str">
            <v>春节停租（2.10 0630lt-3.2 1635lt 20.4201天）</v>
          </cell>
        </row>
        <row r="421">
          <cell r="AA421">
            <v>-114595.72</v>
          </cell>
          <cell r="AB421">
            <v>-114595.72</v>
          </cell>
        </row>
        <row r="422">
          <cell r="B422" t="str">
            <v>ACACIA ARIES</v>
          </cell>
          <cell r="C422" t="str">
            <v>STM</v>
          </cell>
        </row>
        <row r="422">
          <cell r="F422" t="str">
            <v>第7期</v>
          </cell>
        </row>
        <row r="422">
          <cell r="I422" t="str">
            <v>2019.04.10-2019.04.25</v>
          </cell>
        </row>
        <row r="422">
          <cell r="Y422" t="str">
            <v>春节停租（2.10 0227-2.15 0227LT 5天）</v>
          </cell>
        </row>
        <row r="422">
          <cell r="AA422">
            <v>36195.83</v>
          </cell>
          <cell r="AB422">
            <v>36195.83</v>
          </cell>
        </row>
        <row r="423">
          <cell r="B423" t="str">
            <v>ACACIA LIBRA</v>
          </cell>
          <cell r="C423" t="str">
            <v>STM</v>
          </cell>
        </row>
        <row r="423">
          <cell r="F423" t="str">
            <v>第3期</v>
          </cell>
        </row>
        <row r="423">
          <cell r="I423" t="str">
            <v>2019.04.01-2019.04.16</v>
          </cell>
        </row>
        <row r="423">
          <cell r="AA423">
            <v>90650</v>
          </cell>
          <cell r="AB423">
            <v>90650</v>
          </cell>
        </row>
        <row r="424">
          <cell r="B424" t="str">
            <v>ACACIA LEO</v>
          </cell>
          <cell r="C424" t="str">
            <v>FESCO</v>
          </cell>
        </row>
        <row r="424">
          <cell r="F424" t="str">
            <v>第20期</v>
          </cell>
        </row>
        <row r="424">
          <cell r="I424" t="str">
            <v>2019.04.07-2019.04.22</v>
          </cell>
        </row>
        <row r="424">
          <cell r="AA424">
            <v>81650</v>
          </cell>
          <cell r="AB424">
            <v>81630.57</v>
          </cell>
        </row>
        <row r="425">
          <cell r="B425" t="str">
            <v>Heung-A Jakarta </v>
          </cell>
          <cell r="C425" t="str">
            <v>Heung-A</v>
          </cell>
        </row>
        <row r="425">
          <cell r="F425" t="str">
            <v>第24期</v>
          </cell>
        </row>
        <row r="425">
          <cell r="I425" t="str">
            <v>2019.04.14-2019.04.29</v>
          </cell>
        </row>
        <row r="425">
          <cell r="Y425" t="str">
            <v>1.25%佣金/船东费</v>
          </cell>
        </row>
        <row r="425">
          <cell r="AA425">
            <v>80223.945</v>
          </cell>
          <cell r="AB425">
            <v>80205.29</v>
          </cell>
        </row>
        <row r="426">
          <cell r="B426" t="str">
            <v>JRS CARINA</v>
          </cell>
          <cell r="C426" t="str">
            <v>CCL</v>
          </cell>
        </row>
        <row r="426">
          <cell r="F426" t="str">
            <v>第20期</v>
          </cell>
        </row>
        <row r="426">
          <cell r="I426" t="str">
            <v>2019.04.11-2019.04.26</v>
          </cell>
        </row>
        <row r="426">
          <cell r="AA426">
            <v>73525</v>
          </cell>
          <cell r="AB426">
            <v>73516.71</v>
          </cell>
        </row>
        <row r="427">
          <cell r="B427" t="str">
            <v>JRS CORVUS</v>
          </cell>
          <cell r="C427" t="str">
            <v>ONE</v>
          </cell>
        </row>
        <row r="427">
          <cell r="F427" t="str">
            <v>第25期</v>
          </cell>
        </row>
        <row r="427">
          <cell r="I427" t="str">
            <v>2019.04.15-2019.04.30</v>
          </cell>
        </row>
        <row r="427">
          <cell r="Y427" t="str">
            <v>1.25%佣金</v>
          </cell>
        </row>
        <row r="427">
          <cell r="AA427">
            <v>74900.8561643836</v>
          </cell>
          <cell r="AB427">
            <v>74897.19</v>
          </cell>
        </row>
        <row r="428">
          <cell r="B428" t="str">
            <v>ACACIA LIBRA</v>
          </cell>
          <cell r="C428" t="str">
            <v>STM</v>
          </cell>
        </row>
        <row r="428">
          <cell r="F428" t="str">
            <v>第4期</v>
          </cell>
        </row>
        <row r="428">
          <cell r="I428" t="str">
            <v>2019.04.16-2019.05.01</v>
          </cell>
        </row>
        <row r="428">
          <cell r="Y428" t="str">
            <v>船东费</v>
          </cell>
        </row>
        <row r="428">
          <cell r="AA428">
            <v>90356.56</v>
          </cell>
          <cell r="AB428">
            <v>90356.56</v>
          </cell>
        </row>
        <row r="429">
          <cell r="B429" t="str">
            <v>OPDR LISBOA</v>
          </cell>
          <cell r="C429" t="str">
            <v>HEDE</v>
          </cell>
        </row>
        <row r="429">
          <cell r="F429" t="str">
            <v>第4期</v>
          </cell>
        </row>
        <row r="429">
          <cell r="I429" t="str">
            <v>2019.04.07-2019.04.22</v>
          </cell>
        </row>
        <row r="429">
          <cell r="Y429" t="str">
            <v>船东费</v>
          </cell>
        </row>
        <row r="429">
          <cell r="AA429">
            <v>74028.18</v>
          </cell>
          <cell r="AB429">
            <v>74028.18</v>
          </cell>
        </row>
        <row r="430">
          <cell r="B430" t="str">
            <v>Heung-A Singapore</v>
          </cell>
          <cell r="C430" t="str">
            <v>SNL</v>
          </cell>
        </row>
        <row r="430">
          <cell r="F430" t="str">
            <v>第9期</v>
          </cell>
        </row>
        <row r="430">
          <cell r="I430" t="str">
            <v>2019.04.09-2019.04.24</v>
          </cell>
        </row>
        <row r="430">
          <cell r="AA430">
            <v>67825</v>
          </cell>
          <cell r="AB430">
            <v>67800.33</v>
          </cell>
        </row>
        <row r="431">
          <cell r="B431" t="str">
            <v>ACACIA TAURUS</v>
          </cell>
          <cell r="C431" t="str">
            <v>STM</v>
          </cell>
        </row>
        <row r="431">
          <cell r="F431" t="str">
            <v>第20期</v>
          </cell>
        </row>
        <row r="431">
          <cell r="I431" t="str">
            <v>2019.04.18-2019.05.03</v>
          </cell>
        </row>
        <row r="431">
          <cell r="Y431" t="str">
            <v>船东费</v>
          </cell>
        </row>
        <row r="431">
          <cell r="AA431">
            <v>60086.96</v>
          </cell>
          <cell r="AB431">
            <v>60086.96</v>
          </cell>
        </row>
        <row r="432">
          <cell r="B432" t="str">
            <v>Heung-A Manila</v>
          </cell>
          <cell r="C432" t="str">
            <v>SCP</v>
          </cell>
        </row>
        <row r="432">
          <cell r="F432" t="str">
            <v>第8期</v>
          </cell>
        </row>
        <row r="432">
          <cell r="I432" t="str">
            <v>2019.04.18-2019.05.03</v>
          </cell>
        </row>
        <row r="432">
          <cell r="Y432" t="str">
            <v>1.25%佣金</v>
          </cell>
        </row>
        <row r="432">
          <cell r="AA432">
            <v>73928.5102739726</v>
          </cell>
          <cell r="AB432">
            <v>73924.85</v>
          </cell>
        </row>
        <row r="433">
          <cell r="B433" t="str">
            <v>ACACIA VIRGO</v>
          </cell>
          <cell r="C433" t="str">
            <v>TSL</v>
          </cell>
        </row>
        <row r="433">
          <cell r="F433" t="str">
            <v>第1期</v>
          </cell>
        </row>
        <row r="433">
          <cell r="I433" t="str">
            <v>2019.04.06-2019.04.20</v>
          </cell>
        </row>
        <row r="433">
          <cell r="Y433" t="str">
            <v>1.25%佣金</v>
          </cell>
        </row>
        <row r="433">
          <cell r="AA433">
            <v>90834.8287671233</v>
          </cell>
          <cell r="AB433">
            <v>90816.19</v>
          </cell>
        </row>
        <row r="434">
          <cell r="B434" t="str">
            <v>ACACIA VIRGO</v>
          </cell>
          <cell r="C434" t="str">
            <v>TSL</v>
          </cell>
        </row>
        <row r="434">
          <cell r="F434" t="str">
            <v>prefinal</v>
          </cell>
        </row>
        <row r="434">
          <cell r="I434" t="str">
            <v>2019.04.20-2019.04.23</v>
          </cell>
        </row>
        <row r="434">
          <cell r="Y434" t="str">
            <v>1.25%佣金/船东费预留/船员劳务费</v>
          </cell>
        </row>
        <row r="434">
          <cell r="AA434">
            <v>16786.5202037671</v>
          </cell>
          <cell r="AB434">
            <v>16756.66</v>
          </cell>
        </row>
        <row r="435">
          <cell r="B435" t="str">
            <v>ACACIA MING</v>
          </cell>
          <cell r="C435" t="str">
            <v>ONE</v>
          </cell>
        </row>
        <row r="435">
          <cell r="F435" t="str">
            <v>第25期</v>
          </cell>
        </row>
        <row r="435">
          <cell r="I435" t="str">
            <v>2019.04.20-2019.05.05</v>
          </cell>
        </row>
        <row r="435">
          <cell r="Y435" t="str">
            <v>1.25%佣金/v.026EW劳务费</v>
          </cell>
        </row>
        <row r="435">
          <cell r="AA435">
            <v>75020.8561643836</v>
          </cell>
          <cell r="AB435">
            <v>75017.19</v>
          </cell>
        </row>
        <row r="436">
          <cell r="B436" t="str">
            <v>ACACIA LEO</v>
          </cell>
          <cell r="C436" t="str">
            <v>FESCO</v>
          </cell>
        </row>
        <row r="436">
          <cell r="F436" t="str">
            <v>第21期</v>
          </cell>
        </row>
        <row r="436">
          <cell r="I436" t="str">
            <v>2019.04.22-2019.05.07</v>
          </cell>
        </row>
        <row r="436">
          <cell r="AA436">
            <v>81650</v>
          </cell>
          <cell r="AB436">
            <v>81650</v>
          </cell>
        </row>
        <row r="437">
          <cell r="B437" t="str">
            <v>ACACIA LEO</v>
          </cell>
          <cell r="C437" t="str">
            <v>FESCO</v>
          </cell>
        </row>
        <row r="437">
          <cell r="F437" t="str">
            <v>prefinal</v>
          </cell>
        </row>
        <row r="437">
          <cell r="I437" t="str">
            <v>2019.05.07-2019.05.15</v>
          </cell>
        </row>
        <row r="437">
          <cell r="Y437" t="str">
            <v>船东费预留</v>
          </cell>
        </row>
        <row r="437">
          <cell r="AA437">
            <v>-60877.7945</v>
          </cell>
          <cell r="AB437">
            <v>-61669.31</v>
          </cell>
        </row>
        <row r="438">
          <cell r="B438" t="str">
            <v>ACACIA HAWK</v>
          </cell>
          <cell r="C438" t="str">
            <v>CMS</v>
          </cell>
        </row>
        <row r="438">
          <cell r="F438" t="str">
            <v>第31期</v>
          </cell>
        </row>
        <row r="438">
          <cell r="I438" t="str">
            <v>2019.04.23-2019.05.08</v>
          </cell>
        </row>
        <row r="438">
          <cell r="Y438" t="str">
            <v>1.25%佣金</v>
          </cell>
        </row>
        <row r="438">
          <cell r="AA438">
            <v>79048.7157534247</v>
          </cell>
          <cell r="AB438">
            <v>79028.72</v>
          </cell>
        </row>
        <row r="439">
          <cell r="B439" t="str">
            <v>Heung-A Singapore</v>
          </cell>
          <cell r="C439" t="str">
            <v>SNL</v>
          </cell>
        </row>
        <row r="439">
          <cell r="F439" t="str">
            <v>第10期</v>
          </cell>
        </row>
        <row r="439">
          <cell r="I439" t="str">
            <v>2019.04.24-2019.05.09</v>
          </cell>
        </row>
        <row r="439">
          <cell r="AA439">
            <v>67825</v>
          </cell>
          <cell r="AB439">
            <v>67800.36</v>
          </cell>
        </row>
        <row r="440">
          <cell r="B440" t="str">
            <v>JRS CARINA</v>
          </cell>
          <cell r="C440" t="str">
            <v>CCL</v>
          </cell>
        </row>
        <row r="440">
          <cell r="F440" t="str">
            <v>第21期</v>
          </cell>
        </row>
        <row r="440">
          <cell r="I440" t="str">
            <v>2019.04.26-2019.04.30</v>
          </cell>
        </row>
        <row r="440">
          <cell r="AA440">
            <v>19606.6666666667</v>
          </cell>
          <cell r="AB440">
            <v>19606.67</v>
          </cell>
        </row>
        <row r="441">
          <cell r="B441" t="str">
            <v>JRS CARINA</v>
          </cell>
          <cell r="C441" t="str">
            <v>CCL</v>
          </cell>
        </row>
        <row r="441">
          <cell r="F441" t="str">
            <v>第21期</v>
          </cell>
        </row>
        <row r="441">
          <cell r="I441" t="str">
            <v>2019.04.30-2019.05.11</v>
          </cell>
        </row>
        <row r="441">
          <cell r="AA441">
            <v>51773.3333333333</v>
          </cell>
          <cell r="AB441">
            <v>51809.82</v>
          </cell>
        </row>
        <row r="442">
          <cell r="B442" t="str">
            <v>ACACIA ARIES</v>
          </cell>
          <cell r="C442" t="str">
            <v>STM</v>
          </cell>
        </row>
        <row r="442">
          <cell r="F442" t="str">
            <v>第8期</v>
          </cell>
        </row>
        <row r="442">
          <cell r="I442" t="str">
            <v>2019.04.25-2019.05.10</v>
          </cell>
        </row>
        <row r="442">
          <cell r="AA442">
            <v>60650</v>
          </cell>
          <cell r="AB442">
            <v>60650</v>
          </cell>
        </row>
        <row r="443">
          <cell r="B443" t="str">
            <v>ACACIA MAKOTO</v>
          </cell>
          <cell r="C443" t="str">
            <v>STM</v>
          </cell>
        </row>
        <row r="443">
          <cell r="F443" t="str">
            <v>第21期</v>
          </cell>
        </row>
        <row r="443">
          <cell r="I443" t="str">
            <v>2019.04.25-2019.05.10</v>
          </cell>
        </row>
        <row r="443">
          <cell r="Y443" t="str">
            <v>船东费</v>
          </cell>
        </row>
        <row r="443">
          <cell r="AA443">
            <v>72048.99</v>
          </cell>
          <cell r="AB443">
            <v>72048.75</v>
          </cell>
        </row>
        <row r="444">
          <cell r="B444" t="str">
            <v>Heung-A Jakarta </v>
          </cell>
          <cell r="C444" t="str">
            <v>Heung-A</v>
          </cell>
        </row>
        <row r="444">
          <cell r="F444" t="str">
            <v>第25期</v>
          </cell>
        </row>
        <row r="444">
          <cell r="I444" t="str">
            <v>2019.04.29-2019.05.14</v>
          </cell>
        </row>
        <row r="444">
          <cell r="Y444" t="str">
            <v>1.25%佣金</v>
          </cell>
        </row>
        <row r="444">
          <cell r="AA444">
            <v>81883.125</v>
          </cell>
          <cell r="AB444">
            <v>81864.48</v>
          </cell>
        </row>
        <row r="445">
          <cell r="B445" t="str">
            <v>JRS CORVUS</v>
          </cell>
          <cell r="C445" t="str">
            <v>ONE</v>
          </cell>
        </row>
        <row r="445">
          <cell r="F445" t="str">
            <v>第26期</v>
          </cell>
        </row>
        <row r="445">
          <cell r="I445" t="str">
            <v>2019.04.30-2019.05.15</v>
          </cell>
        </row>
        <row r="445">
          <cell r="Y445" t="str">
            <v>1.25%佣金/船东费</v>
          </cell>
        </row>
        <row r="445">
          <cell r="AA445">
            <v>74656.9061643836</v>
          </cell>
          <cell r="AB445">
            <v>74653.26</v>
          </cell>
        </row>
        <row r="446">
          <cell r="B446" t="str">
            <v>OPDR LISBOA</v>
          </cell>
          <cell r="C446" t="str">
            <v>HEDE</v>
          </cell>
        </row>
        <row r="446">
          <cell r="F446" t="str">
            <v>第5期</v>
          </cell>
        </row>
        <row r="446">
          <cell r="I446" t="str">
            <v>2019.04.22-2019.05.07</v>
          </cell>
        </row>
        <row r="446">
          <cell r="AA446">
            <v>74100</v>
          </cell>
          <cell r="AB446">
            <v>74100</v>
          </cell>
        </row>
        <row r="447">
          <cell r="B447" t="str">
            <v>ACACIA VIRGO</v>
          </cell>
          <cell r="C447" t="str">
            <v>TSL</v>
          </cell>
        </row>
        <row r="447">
          <cell r="F447" t="str">
            <v>final</v>
          </cell>
        </row>
        <row r="447">
          <cell r="I447" t="str">
            <v>2019.04.20-2019.04.23</v>
          </cell>
        </row>
        <row r="447">
          <cell r="Y447" t="str">
            <v>船东费预留返还/接还船检验费/船东费</v>
          </cell>
        </row>
        <row r="447">
          <cell r="AA447">
            <v>4985.14</v>
          </cell>
          <cell r="AB447">
            <v>4985.14</v>
          </cell>
        </row>
        <row r="448">
          <cell r="B448" t="str">
            <v>ACACIA LIBRA</v>
          </cell>
          <cell r="C448" t="str">
            <v>STM</v>
          </cell>
        </row>
        <row r="448">
          <cell r="F448" t="str">
            <v>第5期</v>
          </cell>
        </row>
        <row r="448">
          <cell r="I448" t="str">
            <v>2019.05.01-2019.05.16</v>
          </cell>
        </row>
        <row r="448">
          <cell r="AA448">
            <v>90650</v>
          </cell>
          <cell r="AB448">
            <v>90650</v>
          </cell>
        </row>
        <row r="449">
          <cell r="B449" t="str">
            <v>ACACIA TAURUS</v>
          </cell>
          <cell r="C449" t="str">
            <v>STM</v>
          </cell>
        </row>
        <row r="449">
          <cell r="F449" t="str">
            <v>第21期</v>
          </cell>
        </row>
        <row r="449">
          <cell r="I449" t="str">
            <v>2019.05.03-2019.05.18</v>
          </cell>
        </row>
        <row r="449">
          <cell r="AA449">
            <v>60650</v>
          </cell>
          <cell r="AB449">
            <v>60650</v>
          </cell>
        </row>
        <row r="450">
          <cell r="B450" t="str">
            <v>ACACIA HAWK</v>
          </cell>
          <cell r="C450" t="str">
            <v>CMS</v>
          </cell>
        </row>
        <row r="450">
          <cell r="F450" t="str">
            <v>第32期</v>
          </cell>
        </row>
        <row r="450">
          <cell r="I450" t="str">
            <v>2019.05.08-2019.05.23</v>
          </cell>
        </row>
        <row r="450">
          <cell r="Y450" t="str">
            <v>1.25%佣金</v>
          </cell>
        </row>
        <row r="450">
          <cell r="AA450">
            <v>79048.7157534247</v>
          </cell>
          <cell r="AB450">
            <v>79028.72</v>
          </cell>
        </row>
        <row r="451">
          <cell r="B451" t="str">
            <v>ACACIA MING</v>
          </cell>
          <cell r="C451" t="str">
            <v>ONE</v>
          </cell>
        </row>
        <row r="451">
          <cell r="F451" t="str">
            <v>第26期</v>
          </cell>
        </row>
        <row r="451">
          <cell r="I451" t="str">
            <v>2019.05.05-2019.05.20</v>
          </cell>
        </row>
        <row r="451">
          <cell r="Y451" t="str">
            <v>1.25%佣金/停租（4.10 1918-4.12 17:00  1.90417天）</v>
          </cell>
        </row>
        <row r="451">
          <cell r="AA451">
            <v>62280.5809455479</v>
          </cell>
          <cell r="AB451">
            <v>62276.95</v>
          </cell>
        </row>
        <row r="452">
          <cell r="B452" t="str">
            <v>OPDR LISBOA</v>
          </cell>
          <cell r="C452" t="str">
            <v>HEDE</v>
          </cell>
        </row>
        <row r="452">
          <cell r="F452" t="str">
            <v>第6期</v>
          </cell>
        </row>
        <row r="452">
          <cell r="I452" t="str">
            <v>2019.05.07-2019.05.22</v>
          </cell>
        </row>
        <row r="452">
          <cell r="AA452">
            <v>74100</v>
          </cell>
          <cell r="AB452">
            <v>74100</v>
          </cell>
        </row>
        <row r="453">
          <cell r="B453" t="str">
            <v>Heung-A Manila</v>
          </cell>
          <cell r="C453" t="str">
            <v>SCP</v>
          </cell>
        </row>
        <row r="453">
          <cell r="F453" t="str">
            <v>第9期</v>
          </cell>
        </row>
        <row r="453">
          <cell r="I453" t="str">
            <v>2019.05.03-2019.05.18</v>
          </cell>
        </row>
        <row r="453">
          <cell r="Y453" t="str">
            <v>1.25%佣金/五一6天空置</v>
          </cell>
        </row>
        <row r="453">
          <cell r="AA453">
            <v>44481.9352739726</v>
          </cell>
          <cell r="AB453">
            <v>44478.14</v>
          </cell>
        </row>
        <row r="454">
          <cell r="B454" t="str">
            <v>ACACIA ARIES</v>
          </cell>
          <cell r="C454" t="str">
            <v>STM</v>
          </cell>
        </row>
        <row r="454">
          <cell r="F454" t="str">
            <v>第9期</v>
          </cell>
        </row>
        <row r="454">
          <cell r="I454" t="str">
            <v>2019.05.10-2019.05.25</v>
          </cell>
        </row>
        <row r="454">
          <cell r="Y454" t="str">
            <v>船东费</v>
          </cell>
        </row>
        <row r="454">
          <cell r="AA454">
            <v>60310.02</v>
          </cell>
          <cell r="AB454">
            <v>60310.02</v>
          </cell>
        </row>
        <row r="455">
          <cell r="B455" t="str">
            <v>Heung-A Jakarta </v>
          </cell>
          <cell r="C455" t="str">
            <v>Heung-A</v>
          </cell>
        </row>
        <row r="455">
          <cell r="F455" t="str">
            <v>第26期</v>
          </cell>
        </row>
        <row r="455">
          <cell r="I455" t="str">
            <v>2019.05.14-2019.05.29</v>
          </cell>
        </row>
        <row r="455">
          <cell r="Y455" t="str">
            <v>1.25%佣金</v>
          </cell>
        </row>
        <row r="455">
          <cell r="AA455">
            <v>81883.125</v>
          </cell>
          <cell r="AB455">
            <v>81864.52</v>
          </cell>
        </row>
        <row r="456">
          <cell r="B456" t="str">
            <v>JRS CARINA</v>
          </cell>
          <cell r="C456" t="str">
            <v>CCL</v>
          </cell>
        </row>
        <row r="456">
          <cell r="F456" t="str">
            <v>第22期</v>
          </cell>
        </row>
        <row r="456">
          <cell r="I456" t="str">
            <v>2019.05.11-2019.05.26</v>
          </cell>
        </row>
        <row r="456">
          <cell r="Y456" t="str">
            <v>船东费</v>
          </cell>
        </row>
        <row r="456">
          <cell r="AA456">
            <v>69313.45</v>
          </cell>
          <cell r="AB456">
            <v>69311.05</v>
          </cell>
        </row>
        <row r="457">
          <cell r="B457" t="str">
            <v>ACACIA LEO</v>
          </cell>
          <cell r="C457" t="str">
            <v>FESCO</v>
          </cell>
        </row>
        <row r="457">
          <cell r="F457" t="str">
            <v>final</v>
          </cell>
        </row>
        <row r="457">
          <cell r="I457" t="str">
            <v>2019.05.07-2019.05.15</v>
          </cell>
        </row>
        <row r="457">
          <cell r="Y457" t="str">
            <v>船东费预留/租家prefinal欠款/还船检验费</v>
          </cell>
        </row>
        <row r="457">
          <cell r="AA457">
            <v>10472.39</v>
          </cell>
          <cell r="AB457">
            <v>10452.99</v>
          </cell>
        </row>
        <row r="458">
          <cell r="B458" t="str">
            <v>JRS CORVUS</v>
          </cell>
          <cell r="C458" t="str">
            <v>ONE</v>
          </cell>
        </row>
        <row r="458">
          <cell r="F458" t="str">
            <v>第27期</v>
          </cell>
        </row>
        <row r="458">
          <cell r="I458" t="str">
            <v>2019.05.15-2019.05.30</v>
          </cell>
        </row>
        <row r="458">
          <cell r="Y458" t="str">
            <v>1.25%佣金/停租（4.15 13：28-4.16 19：30lt  1.25139天）</v>
          </cell>
        </row>
        <row r="458">
          <cell r="AA458">
            <v>66988.8423380137</v>
          </cell>
          <cell r="AB458">
            <v>66985.22</v>
          </cell>
        </row>
        <row r="459">
          <cell r="B459" t="str">
            <v>ACACIA LAN</v>
          </cell>
          <cell r="C459" t="str">
            <v>Heung-A</v>
          </cell>
        </row>
        <row r="459">
          <cell r="F459" t="str">
            <v>第01期</v>
          </cell>
        </row>
        <row r="459">
          <cell r="I459" t="str">
            <v>2019.05.13-2019.05.28</v>
          </cell>
        </row>
        <row r="459">
          <cell r="Y459" t="str">
            <v>交船检验费</v>
          </cell>
        </row>
        <row r="459">
          <cell r="AA459">
            <v>50956.0225</v>
          </cell>
          <cell r="AB459">
            <v>50940.93</v>
          </cell>
        </row>
        <row r="460">
          <cell r="B460" t="str">
            <v>ACACIA MAKOTO</v>
          </cell>
          <cell r="C460" t="str">
            <v>STM</v>
          </cell>
        </row>
        <row r="460">
          <cell r="F460" t="str">
            <v>第22期</v>
          </cell>
        </row>
        <row r="460">
          <cell r="I460" t="str">
            <v>2019.05.10-2019.05.25</v>
          </cell>
        </row>
        <row r="460">
          <cell r="Y460" t="str">
            <v>船东费</v>
          </cell>
        </row>
        <row r="460">
          <cell r="AA460">
            <v>87785.31</v>
          </cell>
          <cell r="AB460">
            <v>87785.31</v>
          </cell>
        </row>
        <row r="461">
          <cell r="B461" t="str">
            <v>Heung-A Singapore</v>
          </cell>
          <cell r="C461" t="str">
            <v>SNL</v>
          </cell>
        </row>
        <row r="461">
          <cell r="F461" t="str">
            <v>第11期</v>
          </cell>
        </row>
        <row r="461">
          <cell r="I461" t="str">
            <v>2019.05.09-2019.05.24</v>
          </cell>
        </row>
        <row r="461">
          <cell r="AA461">
            <v>67825</v>
          </cell>
          <cell r="AB461">
            <v>67798.85</v>
          </cell>
        </row>
        <row r="462">
          <cell r="B462" t="str">
            <v>ACACIA LIBRA</v>
          </cell>
          <cell r="C462" t="str">
            <v>STM</v>
          </cell>
        </row>
        <row r="462">
          <cell r="F462" t="str">
            <v>第6期</v>
          </cell>
        </row>
        <row r="462">
          <cell r="I462" t="str">
            <v>2019.05.16-2019.05.31</v>
          </cell>
        </row>
        <row r="462">
          <cell r="Y462" t="str">
            <v>船东费</v>
          </cell>
        </row>
        <row r="462">
          <cell r="AA462">
            <v>90345.49</v>
          </cell>
          <cell r="AB462">
            <v>90345.49</v>
          </cell>
        </row>
        <row r="463">
          <cell r="B463" t="str">
            <v>OPDR LISBOA</v>
          </cell>
          <cell r="C463" t="str">
            <v>HEDE</v>
          </cell>
        </row>
        <row r="463">
          <cell r="F463" t="str">
            <v>第7期</v>
          </cell>
        </row>
        <row r="463">
          <cell r="I463" t="str">
            <v>2019.05.22-2019.06.06</v>
          </cell>
        </row>
        <row r="463">
          <cell r="Y463" t="str">
            <v>4.03修船停泊费</v>
          </cell>
        </row>
        <row r="463">
          <cell r="AA463">
            <v>73979.16</v>
          </cell>
          <cell r="AB463">
            <v>73979.16</v>
          </cell>
        </row>
        <row r="464">
          <cell r="B464" t="str">
            <v>ACACIA TAURUS</v>
          </cell>
          <cell r="C464" t="str">
            <v>STM</v>
          </cell>
        </row>
        <row r="464">
          <cell r="F464" t="str">
            <v>第22期</v>
          </cell>
        </row>
        <row r="464">
          <cell r="I464" t="str">
            <v>2019.05.18-2019.06.02</v>
          </cell>
        </row>
        <row r="464">
          <cell r="Y464" t="str">
            <v>船东费</v>
          </cell>
        </row>
        <row r="464">
          <cell r="AA464">
            <v>60519.14</v>
          </cell>
          <cell r="AB464">
            <v>60519.14</v>
          </cell>
        </row>
        <row r="465">
          <cell r="B465" t="str">
            <v>Heung-A Manila</v>
          </cell>
          <cell r="C465" t="str">
            <v>SCP</v>
          </cell>
        </row>
        <row r="465">
          <cell r="F465" t="str">
            <v>第10期</v>
          </cell>
        </row>
        <row r="465">
          <cell r="I465" t="str">
            <v>2019.05.18-2019.05.30</v>
          </cell>
        </row>
        <row r="465">
          <cell r="Y465" t="str">
            <v>1.25%佣金/五一实际4.52天空置,返款</v>
          </cell>
        </row>
        <row r="465">
          <cell r="AA465">
            <v>66201.2683173516</v>
          </cell>
          <cell r="AB465">
            <v>66197.21</v>
          </cell>
        </row>
        <row r="466">
          <cell r="B466" t="str">
            <v>Heung-A Manila</v>
          </cell>
          <cell r="C466" t="str">
            <v>SCP</v>
          </cell>
        </row>
        <row r="466">
          <cell r="F466" t="str">
            <v>第10期</v>
          </cell>
        </row>
        <row r="466">
          <cell r="I466" t="str">
            <v>2019.05.30-2019.06.02</v>
          </cell>
        </row>
        <row r="466">
          <cell r="Y466" t="str">
            <v>1.25%佣金</v>
          </cell>
        </row>
        <row r="466">
          <cell r="AA466">
            <v>16085.0770547945</v>
          </cell>
          <cell r="AB466">
            <v>16085.08</v>
          </cell>
        </row>
        <row r="467">
          <cell r="B467" t="str">
            <v>ACACIA MING</v>
          </cell>
          <cell r="C467" t="str">
            <v>ONE</v>
          </cell>
        </row>
        <row r="467">
          <cell r="F467" t="str">
            <v>第27期</v>
          </cell>
        </row>
        <row r="467">
          <cell r="I467" t="str">
            <v>2019.05.20-2019.06.04</v>
          </cell>
        </row>
        <row r="467">
          <cell r="Y467" t="str">
            <v>1.25%佣金</v>
          </cell>
        </row>
        <row r="467">
          <cell r="AA467">
            <v>74900.8561643836</v>
          </cell>
          <cell r="AB467">
            <v>74897.24</v>
          </cell>
        </row>
        <row r="468">
          <cell r="B468" t="str">
            <v>ACACIA VIRGO</v>
          </cell>
          <cell r="C468" t="str">
            <v>TSL</v>
          </cell>
        </row>
        <row r="468">
          <cell r="F468" t="str">
            <v>第1期</v>
          </cell>
        </row>
        <row r="468">
          <cell r="I468" t="str">
            <v>2019.05.20-2019.05.26</v>
          </cell>
        </row>
        <row r="468">
          <cell r="Y468" t="str">
            <v>1.25%佣金</v>
          </cell>
        </row>
        <row r="468">
          <cell r="AA468">
            <v>37774.2123287671</v>
          </cell>
          <cell r="AB468">
            <v>37760.61</v>
          </cell>
        </row>
        <row r="469">
          <cell r="B469" t="str">
            <v>ACACIA HAWK</v>
          </cell>
          <cell r="C469" t="str">
            <v>CMS</v>
          </cell>
        </row>
        <row r="469">
          <cell r="F469" t="str">
            <v>第33期</v>
          </cell>
        </row>
        <row r="469">
          <cell r="I469" t="str">
            <v>2019.05.23-2019.06.07</v>
          </cell>
        </row>
        <row r="469">
          <cell r="Y469" t="str">
            <v>1.25%佣金</v>
          </cell>
        </row>
        <row r="469">
          <cell r="AA469">
            <v>79048.7157534247</v>
          </cell>
          <cell r="AB469">
            <v>79028.72</v>
          </cell>
        </row>
        <row r="470">
          <cell r="B470" t="str">
            <v>Heung-A Singapore</v>
          </cell>
          <cell r="C470" t="str">
            <v>SNL</v>
          </cell>
        </row>
        <row r="470">
          <cell r="F470" t="str">
            <v>第12期</v>
          </cell>
        </row>
        <row r="470">
          <cell r="I470" t="str">
            <v>2019.05.24-2019.06.08</v>
          </cell>
        </row>
        <row r="470">
          <cell r="AA470">
            <v>67825</v>
          </cell>
          <cell r="AB470">
            <v>67798.89</v>
          </cell>
        </row>
        <row r="471">
          <cell r="B471" t="str">
            <v>ACACIA ARIES</v>
          </cell>
          <cell r="C471" t="str">
            <v>STM</v>
          </cell>
        </row>
        <row r="471">
          <cell r="F471" t="str">
            <v>第10期</v>
          </cell>
        </row>
        <row r="471">
          <cell r="I471" t="str">
            <v>2019.05.25-2019.06.09</v>
          </cell>
        </row>
        <row r="471">
          <cell r="AA471">
            <v>60650</v>
          </cell>
          <cell r="AB471">
            <v>60650</v>
          </cell>
        </row>
        <row r="472">
          <cell r="B472" t="str">
            <v>ACACIA MAKOTO</v>
          </cell>
          <cell r="C472" t="str">
            <v>STM</v>
          </cell>
        </row>
        <row r="472">
          <cell r="F472" t="str">
            <v>第23期</v>
          </cell>
        </row>
        <row r="472">
          <cell r="I472" t="str">
            <v>2019.05.25-2019.06.09</v>
          </cell>
        </row>
        <row r="472">
          <cell r="AA472">
            <v>91200</v>
          </cell>
          <cell r="AB472">
            <v>91200</v>
          </cell>
        </row>
        <row r="473">
          <cell r="B473" t="str">
            <v>JRS CARINA</v>
          </cell>
          <cell r="C473" t="str">
            <v>CCL</v>
          </cell>
        </row>
        <row r="473">
          <cell r="F473" t="str">
            <v>第23期</v>
          </cell>
        </row>
        <row r="473">
          <cell r="I473" t="str">
            <v>2019.05.26-2019.06.10</v>
          </cell>
        </row>
        <row r="473">
          <cell r="Y473" t="str">
            <v>返还船东费</v>
          </cell>
        </row>
        <row r="473">
          <cell r="AA473">
            <v>70636</v>
          </cell>
          <cell r="AB473">
            <v>70627.72</v>
          </cell>
        </row>
        <row r="474">
          <cell r="B474" t="str">
            <v>ACACIA VIRGO</v>
          </cell>
          <cell r="C474" t="str">
            <v>TSL</v>
          </cell>
        </row>
        <row r="474">
          <cell r="F474" t="str">
            <v>prefinal</v>
          </cell>
        </row>
        <row r="474">
          <cell r="I474" t="str">
            <v>2019.05.26-2019.05.28</v>
          </cell>
        </row>
        <row r="474">
          <cell r="Y474" t="str">
            <v>1.25%佣金/19021EW 劳务费/船东项预留</v>
          </cell>
        </row>
        <row r="474">
          <cell r="AA474">
            <v>21432.0801232877</v>
          </cell>
          <cell r="AB474">
            <v>21422.07</v>
          </cell>
        </row>
        <row r="475">
          <cell r="B475" t="str">
            <v>ACACIA VIRGO</v>
          </cell>
          <cell r="C475" t="str">
            <v>TSL</v>
          </cell>
        </row>
        <row r="475">
          <cell r="F475" t="str">
            <v>final</v>
          </cell>
        </row>
        <row r="475">
          <cell r="I475" t="str">
            <v>2019.05.26-2019.05.28</v>
          </cell>
        </row>
        <row r="475">
          <cell r="Y475" t="str">
            <v>船东项预留</v>
          </cell>
        </row>
        <row r="475">
          <cell r="AA475">
            <v>4375</v>
          </cell>
          <cell r="AB475">
            <v>4361.35</v>
          </cell>
        </row>
        <row r="476">
          <cell r="B476" t="str">
            <v>ACACIA LAN</v>
          </cell>
          <cell r="C476" t="str">
            <v>Heung-A</v>
          </cell>
        </row>
        <row r="476">
          <cell r="F476" t="str">
            <v>第02期</v>
          </cell>
        </row>
        <row r="476">
          <cell r="I476" t="str">
            <v>2019.05.28-2019.06.12</v>
          </cell>
        </row>
        <row r="476">
          <cell r="AA476">
            <v>66512.5</v>
          </cell>
          <cell r="AB476">
            <v>66497.5</v>
          </cell>
        </row>
        <row r="477">
          <cell r="B477" t="str">
            <v>Heung-A Jakarta </v>
          </cell>
          <cell r="C477" t="str">
            <v>Heung-A</v>
          </cell>
        </row>
        <row r="477">
          <cell r="F477" t="str">
            <v>第27期</v>
          </cell>
        </row>
        <row r="477">
          <cell r="I477" t="str">
            <v>2019.05.29-2019.06.13</v>
          </cell>
        </row>
        <row r="477">
          <cell r="Y477" t="str">
            <v>1.25%佣金</v>
          </cell>
        </row>
        <row r="477">
          <cell r="AA477">
            <v>81883.125</v>
          </cell>
          <cell r="AB477">
            <v>81864.5</v>
          </cell>
        </row>
        <row r="478">
          <cell r="B478" t="str">
            <v>JRS CORVUS</v>
          </cell>
          <cell r="C478" t="str">
            <v>ONE</v>
          </cell>
        </row>
        <row r="478">
          <cell r="F478" t="str">
            <v>第28期</v>
          </cell>
        </row>
        <row r="478">
          <cell r="I478" t="str">
            <v>2019.05.30-2019.06.14</v>
          </cell>
        </row>
        <row r="478">
          <cell r="Y478" t="str">
            <v>1.25%佣金/船东费</v>
          </cell>
        </row>
        <row r="478">
          <cell r="AA478">
            <v>71565.1761643836</v>
          </cell>
          <cell r="AB478">
            <v>71561.58</v>
          </cell>
        </row>
        <row r="479">
          <cell r="B479" t="str">
            <v>ACACIA LIBRA</v>
          </cell>
          <cell r="C479" t="str">
            <v>STM</v>
          </cell>
        </row>
        <row r="479">
          <cell r="F479" t="str">
            <v>第7期</v>
          </cell>
        </row>
        <row r="479">
          <cell r="I479" t="str">
            <v>2019.05.31-2019.06.15</v>
          </cell>
        </row>
        <row r="479">
          <cell r="AA479">
            <v>90650</v>
          </cell>
          <cell r="AB479">
            <v>90650</v>
          </cell>
        </row>
        <row r="480">
          <cell r="B480" t="str">
            <v>ACACIA VIRGO</v>
          </cell>
          <cell r="C480" t="str">
            <v>STM</v>
          </cell>
        </row>
        <row r="480">
          <cell r="F480" t="str">
            <v>final</v>
          </cell>
        </row>
        <row r="480">
          <cell r="I480" t="str">
            <v>2019.06.01-2019.06.04</v>
          </cell>
        </row>
        <row r="480">
          <cell r="Y480" t="str">
            <v>劳务费/船东费</v>
          </cell>
        </row>
        <row r="480">
          <cell r="AA480">
            <v>17104.0736666667</v>
          </cell>
          <cell r="AB480">
            <v>17104.07</v>
          </cell>
        </row>
        <row r="481">
          <cell r="B481" t="str">
            <v>ACACIA LEO</v>
          </cell>
          <cell r="C481" t="str">
            <v>STM</v>
          </cell>
        </row>
        <row r="481">
          <cell r="F481" t="str">
            <v>final</v>
          </cell>
        </row>
        <row r="481">
          <cell r="I481" t="str">
            <v>2019.05.24-2019.06.02</v>
          </cell>
        </row>
        <row r="481">
          <cell r="Y481" t="str">
            <v>劳务费/船东费</v>
          </cell>
        </row>
        <row r="481">
          <cell r="AA481">
            <v>33634.651</v>
          </cell>
          <cell r="AB481">
            <v>33634.65</v>
          </cell>
        </row>
        <row r="482">
          <cell r="B482" t="str">
            <v>ACACIA TAURUS</v>
          </cell>
          <cell r="C482" t="str">
            <v>STM</v>
          </cell>
        </row>
        <row r="482">
          <cell r="F482" t="str">
            <v>第23期</v>
          </cell>
        </row>
        <row r="482">
          <cell r="I482" t="str">
            <v>2019.06.02-2019.06.17</v>
          </cell>
        </row>
        <row r="482">
          <cell r="Y482" t="str">
            <v>船东费</v>
          </cell>
        </row>
        <row r="482">
          <cell r="AA482">
            <v>60291.55</v>
          </cell>
          <cell r="AB482">
            <v>60291.55</v>
          </cell>
        </row>
        <row r="483">
          <cell r="B483" t="str">
            <v>ACACIA MING</v>
          </cell>
          <cell r="C483" t="str">
            <v>ONE</v>
          </cell>
        </row>
        <row r="483">
          <cell r="F483" t="str">
            <v>第28期</v>
          </cell>
        </row>
        <row r="483">
          <cell r="I483" t="str">
            <v>2019.06.04-2019.06.19</v>
          </cell>
        </row>
        <row r="483">
          <cell r="Y483" t="str">
            <v>1.25%佣金/v.027e劳务费</v>
          </cell>
        </row>
        <row r="483">
          <cell r="AA483">
            <v>75110.8561643836</v>
          </cell>
          <cell r="AB483">
            <v>75107.24</v>
          </cell>
        </row>
        <row r="484">
          <cell r="B484" t="str">
            <v>Heung-A Manila</v>
          </cell>
          <cell r="C484" t="str">
            <v>SCP</v>
          </cell>
        </row>
        <row r="484">
          <cell r="F484" t="str">
            <v>第11期</v>
          </cell>
        </row>
        <row r="484">
          <cell r="I484" t="str">
            <v>2019.06.02-2019.06.17</v>
          </cell>
        </row>
        <row r="484">
          <cell r="Y484" t="str">
            <v>1.25%佣金</v>
          </cell>
        </row>
        <row r="484">
          <cell r="AA484">
            <v>80425.3852739726</v>
          </cell>
          <cell r="AB484">
            <v>80421.78</v>
          </cell>
        </row>
        <row r="485">
          <cell r="B485" t="str">
            <v>ACACIA HAWK</v>
          </cell>
          <cell r="C485" t="str">
            <v>CMS</v>
          </cell>
        </row>
        <row r="485">
          <cell r="F485" t="str">
            <v>第34期</v>
          </cell>
        </row>
        <row r="485">
          <cell r="I485" t="str">
            <v>2019.06.07-2019.06.22</v>
          </cell>
        </row>
        <row r="485">
          <cell r="Y485" t="str">
            <v>1.25%佣金</v>
          </cell>
        </row>
        <row r="485">
          <cell r="AA485">
            <v>79048.7157534247</v>
          </cell>
          <cell r="AB485">
            <v>79028.72</v>
          </cell>
        </row>
        <row r="486">
          <cell r="B486" t="str">
            <v>OPDR LISBOA</v>
          </cell>
          <cell r="C486" t="str">
            <v>HEDE</v>
          </cell>
        </row>
        <row r="486">
          <cell r="F486" t="str">
            <v>第8期</v>
          </cell>
        </row>
        <row r="486">
          <cell r="I486" t="str">
            <v>2019.06.06-2019.06.21</v>
          </cell>
        </row>
        <row r="486">
          <cell r="Y486" t="str">
            <v>1905ew 劳务费</v>
          </cell>
        </row>
        <row r="486">
          <cell r="AA486">
            <v>75266</v>
          </cell>
          <cell r="AB486">
            <v>75266</v>
          </cell>
        </row>
        <row r="487">
          <cell r="B487" t="str">
            <v>OPDR LISBOA</v>
          </cell>
          <cell r="C487" t="str">
            <v>HEDE</v>
          </cell>
        </row>
        <row r="487">
          <cell r="F487" t="str">
            <v>第8期</v>
          </cell>
        </row>
        <row r="487">
          <cell r="I487" t="str">
            <v>2019.06.06-2019.06.21</v>
          </cell>
        </row>
        <row r="487">
          <cell r="Y487" t="str">
            <v>1901ew-1904ew 劳务费</v>
          </cell>
        </row>
        <row r="487">
          <cell r="AA487">
            <v>4438</v>
          </cell>
          <cell r="AB487">
            <v>4438</v>
          </cell>
        </row>
        <row r="488">
          <cell r="B488" t="str">
            <v>ACACIA ARIES</v>
          </cell>
          <cell r="C488" t="str">
            <v>STM</v>
          </cell>
        </row>
        <row r="488">
          <cell r="F488" t="str">
            <v>第11期</v>
          </cell>
        </row>
        <row r="488">
          <cell r="I488" t="str">
            <v>2019.06.09-2019.06.24</v>
          </cell>
        </row>
        <row r="488">
          <cell r="Y488" t="str">
            <v>船东费</v>
          </cell>
        </row>
        <row r="488">
          <cell r="AA488">
            <v>60003.05</v>
          </cell>
          <cell r="AB488">
            <v>60003.05</v>
          </cell>
        </row>
        <row r="489">
          <cell r="B489" t="str">
            <v>ACACIA MAKOTO</v>
          </cell>
          <cell r="C489" t="str">
            <v>STM</v>
          </cell>
        </row>
        <row r="489">
          <cell r="F489" t="str">
            <v>第24期</v>
          </cell>
        </row>
        <row r="489">
          <cell r="I489" t="str">
            <v>2019.06.09-2019.06.24</v>
          </cell>
        </row>
        <row r="489">
          <cell r="Y489" t="str">
            <v>船东费</v>
          </cell>
        </row>
        <row r="489">
          <cell r="AA489">
            <v>89649.18</v>
          </cell>
          <cell r="AB489">
            <v>89649.18</v>
          </cell>
        </row>
        <row r="490">
          <cell r="B490" t="str">
            <v>Heung-A Singapore</v>
          </cell>
          <cell r="C490" t="str">
            <v>SNL</v>
          </cell>
        </row>
        <row r="490">
          <cell r="F490" t="str">
            <v>第13期</v>
          </cell>
        </row>
        <row r="490">
          <cell r="I490" t="str">
            <v>2019.06.08-2019.06.23</v>
          </cell>
        </row>
        <row r="490">
          <cell r="Y490" t="str">
            <v>船东费</v>
          </cell>
        </row>
        <row r="490">
          <cell r="AA490">
            <v>64963.88</v>
          </cell>
          <cell r="AB490">
            <v>64937.75</v>
          </cell>
        </row>
        <row r="491">
          <cell r="B491" t="str">
            <v>ACACIA VIRGO</v>
          </cell>
          <cell r="C491" t="str">
            <v>LYGCK</v>
          </cell>
        </row>
        <row r="491">
          <cell r="F491" t="str">
            <v>第1期</v>
          </cell>
        </row>
        <row r="491">
          <cell r="I491" t="str">
            <v>2019.06.08-2019.06.15</v>
          </cell>
        </row>
        <row r="491">
          <cell r="Y491" t="str">
            <v>1.25%佣金</v>
          </cell>
        </row>
        <row r="491">
          <cell r="AA491">
            <v>45241.9349315068</v>
          </cell>
          <cell r="AB491">
            <v>45238.29</v>
          </cell>
        </row>
        <row r="492">
          <cell r="B492" t="str">
            <v>Heung-A Jakarta </v>
          </cell>
          <cell r="C492" t="str">
            <v>Heung-A</v>
          </cell>
        </row>
        <row r="492">
          <cell r="F492" t="str">
            <v>第28期</v>
          </cell>
        </row>
        <row r="492">
          <cell r="I492" t="str">
            <v>2019.06.13-2019.06.28</v>
          </cell>
        </row>
        <row r="492">
          <cell r="Y492" t="str">
            <v>1.25%佣金</v>
          </cell>
        </row>
        <row r="492">
          <cell r="AA492">
            <v>81883.125</v>
          </cell>
          <cell r="AB492">
            <v>81864.5</v>
          </cell>
        </row>
        <row r="493">
          <cell r="B493" t="str">
            <v>JRS CARINA</v>
          </cell>
          <cell r="C493" t="str">
            <v>CCL</v>
          </cell>
        </row>
        <row r="493">
          <cell r="F493" t="str">
            <v>第24期</v>
          </cell>
        </row>
        <row r="493">
          <cell r="I493" t="str">
            <v>2019.06.10-2019.06.25</v>
          </cell>
        </row>
        <row r="493">
          <cell r="AA493">
            <v>70600</v>
          </cell>
          <cell r="AB493">
            <v>70591.7</v>
          </cell>
        </row>
        <row r="494">
          <cell r="B494" t="str">
            <v>JRS CORVUS</v>
          </cell>
          <cell r="C494" t="str">
            <v>ONE</v>
          </cell>
        </row>
        <row r="494">
          <cell r="F494" t="str">
            <v>第29期</v>
          </cell>
        </row>
        <row r="494">
          <cell r="I494" t="str">
            <v>2019.06.14-2019.06.29</v>
          </cell>
        </row>
        <row r="494">
          <cell r="Y494" t="str">
            <v>1.25%佣金</v>
          </cell>
        </row>
        <row r="494">
          <cell r="AA494">
            <v>74900.8561643836</v>
          </cell>
          <cell r="AB494">
            <v>74897.24</v>
          </cell>
        </row>
        <row r="495">
          <cell r="B495" t="str">
            <v>ACACIA LAN</v>
          </cell>
          <cell r="C495" t="str">
            <v>Heung-A</v>
          </cell>
        </row>
        <row r="495">
          <cell r="F495" t="str">
            <v>第03期</v>
          </cell>
        </row>
        <row r="495">
          <cell r="I495" t="str">
            <v>2019.06.12-2019.06.27</v>
          </cell>
        </row>
        <row r="495">
          <cell r="AA495">
            <v>66512.5</v>
          </cell>
          <cell r="AB495">
            <v>66497.5</v>
          </cell>
        </row>
        <row r="496">
          <cell r="B496" t="str">
            <v>ACACIA VIRGO</v>
          </cell>
          <cell r="C496" t="str">
            <v>LYGCK</v>
          </cell>
        </row>
        <row r="496">
          <cell r="F496" t="str">
            <v>第2期</v>
          </cell>
        </row>
        <row r="496">
          <cell r="I496" t="str">
            <v>2019.06.15-2019.06.22</v>
          </cell>
        </row>
        <row r="496">
          <cell r="Y496" t="str">
            <v>1.25%佣金</v>
          </cell>
        </row>
        <row r="496">
          <cell r="AA496">
            <v>45241.9349315068</v>
          </cell>
          <cell r="AB496">
            <v>45238.33</v>
          </cell>
        </row>
        <row r="497">
          <cell r="B497" t="str">
            <v>ACACIA LIBRA</v>
          </cell>
          <cell r="C497" t="str">
            <v>STM</v>
          </cell>
        </row>
        <row r="497">
          <cell r="F497" t="str">
            <v>第8期</v>
          </cell>
        </row>
        <row r="497">
          <cell r="I497" t="str">
            <v>2019.06.15-2019.06.30</v>
          </cell>
        </row>
        <row r="497">
          <cell r="Y497" t="str">
            <v>船东费</v>
          </cell>
        </row>
        <row r="497">
          <cell r="AA497">
            <v>90209.6</v>
          </cell>
          <cell r="AB497">
            <v>90209.6</v>
          </cell>
        </row>
        <row r="498">
          <cell r="B498" t="str">
            <v>Heung-A Manila</v>
          </cell>
          <cell r="C498" t="str">
            <v>SCP</v>
          </cell>
        </row>
        <row r="498">
          <cell r="F498" t="str">
            <v>第12期</v>
          </cell>
        </row>
        <row r="498">
          <cell r="I498" t="str">
            <v>2019.06.17-2019.07.02</v>
          </cell>
        </row>
        <row r="498">
          <cell r="Y498" t="str">
            <v>1.25%佣金</v>
          </cell>
        </row>
        <row r="498">
          <cell r="AA498">
            <v>80425.3852739726</v>
          </cell>
          <cell r="AB498">
            <v>80421.76</v>
          </cell>
        </row>
        <row r="499">
          <cell r="B499" t="str">
            <v>ACACIA MING</v>
          </cell>
          <cell r="C499" t="str">
            <v>ONE</v>
          </cell>
        </row>
        <row r="499">
          <cell r="F499" t="str">
            <v>第29期</v>
          </cell>
        </row>
        <row r="499">
          <cell r="I499" t="str">
            <v>2019.06.19-2019.07.04</v>
          </cell>
        </row>
        <row r="499">
          <cell r="Y499" t="str">
            <v>1.25%佣金/船东费</v>
          </cell>
        </row>
        <row r="499">
          <cell r="AA499">
            <v>73936.2861643835</v>
          </cell>
          <cell r="AB499">
            <v>73932.66</v>
          </cell>
        </row>
        <row r="500">
          <cell r="B500" t="str">
            <v>ACACIA TAURUS</v>
          </cell>
          <cell r="C500" t="str">
            <v>STM</v>
          </cell>
        </row>
        <row r="500">
          <cell r="F500" t="str">
            <v>第24期</v>
          </cell>
        </row>
        <row r="500">
          <cell r="I500" t="str">
            <v>2019.06.17-2019.07.02</v>
          </cell>
        </row>
        <row r="500">
          <cell r="AA500">
            <v>60650</v>
          </cell>
          <cell r="AB500">
            <v>60650</v>
          </cell>
        </row>
        <row r="501">
          <cell r="B501" t="str">
            <v>OPDR LISBOA</v>
          </cell>
          <cell r="C501" t="str">
            <v>HEDE</v>
          </cell>
        </row>
        <row r="501">
          <cell r="F501" t="str">
            <v>第9期</v>
          </cell>
        </row>
        <row r="501">
          <cell r="I501" t="str">
            <v>2019.06.21-2019.07.06</v>
          </cell>
        </row>
        <row r="501">
          <cell r="Y501" t="str">
            <v>1906ew-1907ew 劳务费</v>
          </cell>
        </row>
        <row r="501">
          <cell r="AA501">
            <v>75713</v>
          </cell>
          <cell r="AB501">
            <v>75713</v>
          </cell>
        </row>
        <row r="502">
          <cell r="B502" t="str">
            <v>ACACIA HAWK</v>
          </cell>
          <cell r="C502" t="str">
            <v>CMS</v>
          </cell>
        </row>
        <row r="502">
          <cell r="F502" t="str">
            <v>第35期</v>
          </cell>
        </row>
        <row r="502">
          <cell r="I502" t="str">
            <v>2019.06.22-2019.07.07</v>
          </cell>
        </row>
        <row r="502">
          <cell r="Y502" t="str">
            <v>1.25%佣金</v>
          </cell>
        </row>
        <row r="502">
          <cell r="AA502">
            <v>79048.7157534247</v>
          </cell>
          <cell r="AB502">
            <v>79028.72</v>
          </cell>
        </row>
        <row r="503">
          <cell r="B503" t="str">
            <v>ACACIA VIRGO</v>
          </cell>
          <cell r="C503" t="str">
            <v>LYGCK</v>
          </cell>
        </row>
        <row r="503">
          <cell r="F503" t="str">
            <v>final</v>
          </cell>
        </row>
        <row r="503">
          <cell r="I503" t="str">
            <v>2019.06.22-2019.06.30</v>
          </cell>
        </row>
        <row r="503">
          <cell r="Y503" t="str">
            <v>1.25%佣金/停租(19.06.10 0142-0906 0.3083天）/接还船检验费/船东费</v>
          </cell>
        </row>
        <row r="503">
          <cell r="AA503">
            <v>-25410.5362756849</v>
          </cell>
          <cell r="AB503">
            <v>-25410.54</v>
          </cell>
        </row>
        <row r="504">
          <cell r="B504" t="str">
            <v>Heung-A Singapore</v>
          </cell>
          <cell r="C504" t="str">
            <v>SNL</v>
          </cell>
        </row>
        <row r="504">
          <cell r="F504" t="str">
            <v>第14期</v>
          </cell>
        </row>
        <row r="504">
          <cell r="I504" t="str">
            <v>2019.06.23-2019.07.08</v>
          </cell>
        </row>
        <row r="504">
          <cell r="AA504">
            <v>67825</v>
          </cell>
          <cell r="AB504">
            <v>67798.83</v>
          </cell>
        </row>
        <row r="505">
          <cell r="B505" t="str">
            <v>ACACIA ARIES</v>
          </cell>
          <cell r="C505" t="str">
            <v>STM</v>
          </cell>
        </row>
        <row r="505">
          <cell r="F505" t="str">
            <v>第12期</v>
          </cell>
        </row>
        <row r="505">
          <cell r="I505" t="str">
            <v>2019.06.24-2019.07.09</v>
          </cell>
        </row>
        <row r="505">
          <cell r="Y505" t="str">
            <v>停租（19/5/22 17:00-5/29 8:15 6.6354天）</v>
          </cell>
        </row>
        <row r="505">
          <cell r="AA505">
            <v>29919.28</v>
          </cell>
          <cell r="AB505">
            <v>29919.28</v>
          </cell>
        </row>
        <row r="506">
          <cell r="B506" t="str">
            <v>ACACIA MAKOTO</v>
          </cell>
          <cell r="C506" t="str">
            <v>STM</v>
          </cell>
        </row>
        <row r="506">
          <cell r="F506" t="str">
            <v>第25期</v>
          </cell>
        </row>
        <row r="506">
          <cell r="I506" t="str">
            <v>2019.06.24-2019.07.09</v>
          </cell>
        </row>
        <row r="506">
          <cell r="AA506">
            <v>91200</v>
          </cell>
          <cell r="AB506">
            <v>91200</v>
          </cell>
        </row>
        <row r="507">
          <cell r="B507" t="str">
            <v>JRS CARINA</v>
          </cell>
          <cell r="C507" t="str">
            <v>CCL</v>
          </cell>
        </row>
        <row r="507">
          <cell r="F507" t="str">
            <v>第25期</v>
          </cell>
        </row>
        <row r="507">
          <cell r="I507" t="str">
            <v>2019.06.25-2019.07.10</v>
          </cell>
        </row>
        <row r="507">
          <cell r="Y507" t="str">
            <v>船东费</v>
          </cell>
        </row>
        <row r="507">
          <cell r="AA507">
            <v>70304.98</v>
          </cell>
          <cell r="AB507">
            <v>70296.66</v>
          </cell>
        </row>
        <row r="508">
          <cell r="B508" t="str">
            <v>ACACIA LEO</v>
          </cell>
          <cell r="C508" t="str">
            <v>LYGCK</v>
          </cell>
        </row>
        <row r="508">
          <cell r="F508" t="str">
            <v>第01期</v>
          </cell>
        </row>
        <row r="508">
          <cell r="I508" t="str">
            <v>2019.06.26-2019.06.30</v>
          </cell>
        </row>
        <row r="508">
          <cell r="Y508" t="str">
            <v>1.25%佣金</v>
          </cell>
        </row>
        <row r="508">
          <cell r="AA508">
            <v>20322.5342465753</v>
          </cell>
          <cell r="AB508">
            <v>20310.1</v>
          </cell>
        </row>
        <row r="509">
          <cell r="B509" t="str">
            <v>ACACIA LAN</v>
          </cell>
          <cell r="C509" t="str">
            <v>Heung-A</v>
          </cell>
        </row>
        <row r="509">
          <cell r="F509" t="str">
            <v>第04期</v>
          </cell>
        </row>
        <row r="509">
          <cell r="I509" t="str">
            <v>2019.06.27-2019.07.12</v>
          </cell>
        </row>
        <row r="509">
          <cell r="AA509">
            <v>66512.5</v>
          </cell>
          <cell r="AB509">
            <v>66497.5</v>
          </cell>
        </row>
        <row r="510">
          <cell r="B510" t="str">
            <v>Heung-A Jakarta </v>
          </cell>
          <cell r="C510" t="str">
            <v>Heung-A</v>
          </cell>
        </row>
        <row r="510">
          <cell r="F510" t="str">
            <v>第29期</v>
          </cell>
        </row>
        <row r="510">
          <cell r="I510" t="str">
            <v>2019.06.28-2019.07.13</v>
          </cell>
        </row>
        <row r="510">
          <cell r="Y510" t="str">
            <v>1.25%佣金</v>
          </cell>
        </row>
        <row r="510">
          <cell r="AA510">
            <v>81883.125</v>
          </cell>
          <cell r="AB510">
            <v>81864.45</v>
          </cell>
        </row>
        <row r="511">
          <cell r="B511" t="str">
            <v>JRS CORVUS</v>
          </cell>
          <cell r="C511" t="str">
            <v>ONE</v>
          </cell>
        </row>
        <row r="511">
          <cell r="F511" t="str">
            <v>第30期</v>
          </cell>
        </row>
        <row r="511">
          <cell r="I511" t="str">
            <v>2019.06.29-2019.07.14</v>
          </cell>
        </row>
        <row r="511">
          <cell r="Y511" t="str">
            <v>1.25%佣金</v>
          </cell>
        </row>
        <row r="511">
          <cell r="AA511">
            <v>74900.8561643836</v>
          </cell>
          <cell r="AB511">
            <v>74897.19</v>
          </cell>
        </row>
        <row r="512">
          <cell r="B512" t="str">
            <v>ACACIA LIBRA</v>
          </cell>
          <cell r="C512" t="str">
            <v>STM</v>
          </cell>
        </row>
        <row r="512">
          <cell r="F512" t="str">
            <v>第9期</v>
          </cell>
        </row>
        <row r="512">
          <cell r="I512" t="str">
            <v>2019.06.30-2019.07.15</v>
          </cell>
        </row>
        <row r="512">
          <cell r="Y512" t="str">
            <v>船东费</v>
          </cell>
        </row>
        <row r="512">
          <cell r="AA512">
            <v>90360.99</v>
          </cell>
          <cell r="AB512">
            <v>90360.99</v>
          </cell>
        </row>
        <row r="513">
          <cell r="B513" t="str">
            <v>ACACIA VIRGO</v>
          </cell>
          <cell r="C513" t="str">
            <v>ONE</v>
          </cell>
        </row>
        <row r="513">
          <cell r="F513" t="str">
            <v>第01期</v>
          </cell>
        </row>
        <row r="513">
          <cell r="I513" t="str">
            <v>2019.07.01-2019.07.16</v>
          </cell>
        </row>
        <row r="513">
          <cell r="Y513" t="str">
            <v>1.25%佣金</v>
          </cell>
        </row>
        <row r="513">
          <cell r="AA513">
            <v>100082.106164384</v>
          </cell>
          <cell r="AB513">
            <v>100058.79</v>
          </cell>
        </row>
        <row r="514">
          <cell r="B514" t="str">
            <v>Heung-A Manila</v>
          </cell>
          <cell r="C514" t="str">
            <v>SCP</v>
          </cell>
        </row>
        <row r="514">
          <cell r="F514" t="str">
            <v>第13期</v>
          </cell>
        </row>
        <row r="514">
          <cell r="I514" t="str">
            <v>2019.07.02-2019.07.17</v>
          </cell>
        </row>
        <row r="514">
          <cell r="Y514" t="str">
            <v>1.25%佣金</v>
          </cell>
        </row>
        <row r="514">
          <cell r="AA514">
            <v>80425.3852739726</v>
          </cell>
          <cell r="AB514">
            <v>80421.73</v>
          </cell>
        </row>
        <row r="515">
          <cell r="B515" t="str">
            <v>ACACIA TAURUS</v>
          </cell>
          <cell r="C515" t="str">
            <v>STM</v>
          </cell>
        </row>
        <row r="515">
          <cell r="F515" t="str">
            <v>第25期</v>
          </cell>
        </row>
        <row r="515">
          <cell r="I515" t="str">
            <v>2019.07.02-2019.07.17</v>
          </cell>
        </row>
        <row r="515">
          <cell r="Y515" t="str">
            <v>船东费</v>
          </cell>
        </row>
        <row r="515">
          <cell r="AA515">
            <v>60426.51</v>
          </cell>
          <cell r="AB515">
            <v>60426.51</v>
          </cell>
        </row>
        <row r="516">
          <cell r="B516" t="str">
            <v>ACACIA LEO</v>
          </cell>
          <cell r="C516" t="str">
            <v>LYGCK</v>
          </cell>
        </row>
        <row r="516">
          <cell r="F516" t="str">
            <v>final</v>
          </cell>
        </row>
        <row r="516">
          <cell r="I516" t="str">
            <v>2019.06.30-2019.07.19</v>
          </cell>
        </row>
        <row r="516">
          <cell r="Y516" t="str">
            <v>1.25%佣金/接还船检验费/船东费/19301E-19306W劳务费</v>
          </cell>
        </row>
        <row r="516">
          <cell r="AA516">
            <v>11895.6310273973</v>
          </cell>
          <cell r="AB516">
            <v>11883.34</v>
          </cell>
        </row>
        <row r="517">
          <cell r="B517" t="str">
            <v>ACACIA MING</v>
          </cell>
          <cell r="C517" t="str">
            <v>ONE</v>
          </cell>
        </row>
        <row r="517">
          <cell r="F517" t="str">
            <v>第30期</v>
          </cell>
        </row>
        <row r="517">
          <cell r="I517" t="str">
            <v>2019.07.04-2019.07.19</v>
          </cell>
        </row>
        <row r="517">
          <cell r="Y517" t="str">
            <v>1.25%佣金/028ew 劳务费</v>
          </cell>
        </row>
        <row r="517">
          <cell r="AA517">
            <v>75017.8561643836</v>
          </cell>
          <cell r="AB517">
            <v>75014.2</v>
          </cell>
        </row>
        <row r="518">
          <cell r="B518" t="str">
            <v>OPDR LISBOA</v>
          </cell>
          <cell r="C518" t="str">
            <v>HEDE</v>
          </cell>
        </row>
        <row r="518">
          <cell r="F518" t="str">
            <v>第10期</v>
          </cell>
        </row>
        <row r="518">
          <cell r="I518" t="str">
            <v>2019.07.06-2019.07.21</v>
          </cell>
        </row>
        <row r="518">
          <cell r="Y518" t="str">
            <v>船东费/1908ew 劳务费</v>
          </cell>
        </row>
        <row r="518">
          <cell r="AA518">
            <v>73326.47</v>
          </cell>
          <cell r="AB518">
            <v>73326.47</v>
          </cell>
        </row>
        <row r="519">
          <cell r="B519" t="str">
            <v>ACACIA HAWK</v>
          </cell>
          <cell r="C519" t="str">
            <v>CMS</v>
          </cell>
        </row>
        <row r="519">
          <cell r="F519" t="str">
            <v>第36期</v>
          </cell>
        </row>
        <row r="519">
          <cell r="I519" t="str">
            <v>2019.07.07-2019.07.12</v>
          </cell>
        </row>
        <row r="519">
          <cell r="Y519" t="str">
            <v>1.25%佣金</v>
          </cell>
        </row>
        <row r="519">
          <cell r="AA519">
            <v>26349.5719178082</v>
          </cell>
          <cell r="AB519">
            <v>26349.57</v>
          </cell>
        </row>
        <row r="520">
          <cell r="B520" t="str">
            <v>ACACIA HAWK</v>
          </cell>
          <cell r="C520" t="str">
            <v>CMS</v>
          </cell>
        </row>
        <row r="520">
          <cell r="F520" t="str">
            <v>第36期</v>
          </cell>
        </row>
        <row r="520">
          <cell r="I520" t="str">
            <v>2019.07.12-2019.07.22</v>
          </cell>
        </row>
        <row r="520">
          <cell r="Y520" t="str">
            <v>1.25%佣金</v>
          </cell>
        </row>
        <row r="520">
          <cell r="AA520">
            <v>49736.6438356164</v>
          </cell>
          <cell r="AB520">
            <v>49716.65</v>
          </cell>
        </row>
        <row r="521">
          <cell r="B521" t="str">
            <v>Heung-A Singapore</v>
          </cell>
          <cell r="C521" t="str">
            <v>SNL</v>
          </cell>
        </row>
        <row r="521">
          <cell r="F521" t="str">
            <v>第15期</v>
          </cell>
        </row>
        <row r="521">
          <cell r="I521" t="str">
            <v>2019.07.08-2019.07.23</v>
          </cell>
        </row>
        <row r="521">
          <cell r="AA521">
            <v>67825</v>
          </cell>
          <cell r="AB521">
            <v>67798.85</v>
          </cell>
        </row>
        <row r="522">
          <cell r="B522" t="str">
            <v>ACACIA ARIES</v>
          </cell>
          <cell r="C522" t="str">
            <v>STM</v>
          </cell>
        </row>
        <row r="522">
          <cell r="F522" t="str">
            <v>第13期</v>
          </cell>
        </row>
        <row r="522">
          <cell r="I522" t="str">
            <v>2019.07.09-2019.07.24</v>
          </cell>
        </row>
        <row r="522">
          <cell r="Y522" t="str">
            <v>船东费</v>
          </cell>
        </row>
        <row r="522">
          <cell r="AA522">
            <v>60030.88</v>
          </cell>
          <cell r="AB522">
            <v>60030.88</v>
          </cell>
        </row>
        <row r="523">
          <cell r="B523" t="str">
            <v>ACACIA MAKOTO</v>
          </cell>
          <cell r="C523" t="str">
            <v>STM</v>
          </cell>
        </row>
        <row r="523">
          <cell r="F523" t="str">
            <v>第26期</v>
          </cell>
        </row>
        <row r="523">
          <cell r="I523" t="str">
            <v>2019.07.09-2019.07.24</v>
          </cell>
        </row>
        <row r="523">
          <cell r="Y523" t="str">
            <v>船东费</v>
          </cell>
        </row>
        <row r="523">
          <cell r="AA523">
            <v>88954.2</v>
          </cell>
          <cell r="AB523">
            <v>88954.2</v>
          </cell>
        </row>
        <row r="524">
          <cell r="B524" t="str">
            <v>JRS CARINA</v>
          </cell>
          <cell r="C524" t="str">
            <v>CCL</v>
          </cell>
        </row>
        <row r="524">
          <cell r="F524" t="str">
            <v>第26期</v>
          </cell>
        </row>
        <row r="524">
          <cell r="I524" t="str">
            <v>2019.07.10-2019.07.25</v>
          </cell>
        </row>
        <row r="524">
          <cell r="AA524">
            <v>70600</v>
          </cell>
          <cell r="AB524">
            <v>70591.69</v>
          </cell>
        </row>
        <row r="525">
          <cell r="B525" t="str">
            <v>ACACIA LAN</v>
          </cell>
          <cell r="C525" t="str">
            <v>Heung-A</v>
          </cell>
        </row>
        <row r="525">
          <cell r="F525" t="str">
            <v>第05期</v>
          </cell>
        </row>
        <row r="525">
          <cell r="I525" t="str">
            <v>2019.07.12-2019.07.27</v>
          </cell>
        </row>
        <row r="525">
          <cell r="Y525" t="str">
            <v>船东费</v>
          </cell>
        </row>
        <row r="525">
          <cell r="AA525">
            <v>65878.42</v>
          </cell>
          <cell r="AB525">
            <v>65863.42</v>
          </cell>
        </row>
        <row r="526">
          <cell r="B526" t="str">
            <v>Heung-A Jakarta </v>
          </cell>
          <cell r="C526" t="str">
            <v>Heung-A</v>
          </cell>
        </row>
        <row r="526">
          <cell r="F526" t="str">
            <v>第30期</v>
          </cell>
        </row>
        <row r="526">
          <cell r="I526" t="str">
            <v>2019.07.13-2019.07.28</v>
          </cell>
        </row>
        <row r="526">
          <cell r="Y526" t="str">
            <v>1.25%佣金/船东费</v>
          </cell>
        </row>
        <row r="526">
          <cell r="AA526">
            <v>78029.425</v>
          </cell>
          <cell r="AB526">
            <v>78010.77</v>
          </cell>
        </row>
        <row r="527">
          <cell r="B527" t="str">
            <v>JRS CORVUS</v>
          </cell>
          <cell r="C527" t="str">
            <v>ONE</v>
          </cell>
        </row>
        <row r="527">
          <cell r="F527" t="str">
            <v>第31期</v>
          </cell>
        </row>
        <row r="527">
          <cell r="I527" t="str">
            <v>2019.07.14-2019.07.29</v>
          </cell>
        </row>
        <row r="527">
          <cell r="Y527" t="str">
            <v>1.25%佣金</v>
          </cell>
        </row>
        <row r="527">
          <cell r="AA527">
            <v>74900.8561643836</v>
          </cell>
          <cell r="AB527">
            <v>74897.2</v>
          </cell>
        </row>
        <row r="528">
          <cell r="B528" t="str">
            <v>ACACIA VIRGO</v>
          </cell>
          <cell r="C528" t="str">
            <v>ONE</v>
          </cell>
        </row>
        <row r="528">
          <cell r="F528" t="str">
            <v>第02期</v>
          </cell>
        </row>
        <row r="528">
          <cell r="I528" t="str">
            <v>2019.07.16-2019.07.31</v>
          </cell>
        </row>
        <row r="528">
          <cell r="Y528" t="str">
            <v>1.25%佣金</v>
          </cell>
        </row>
        <row r="528">
          <cell r="AA528">
            <v>100082.106164384</v>
          </cell>
          <cell r="AB528">
            <v>100058.81</v>
          </cell>
        </row>
        <row r="529">
          <cell r="B529" t="str">
            <v>ACACIA LIBRA</v>
          </cell>
          <cell r="C529" t="str">
            <v>STM</v>
          </cell>
        </row>
        <row r="529">
          <cell r="F529" t="str">
            <v>第10期</v>
          </cell>
        </row>
        <row r="529">
          <cell r="I529" t="str">
            <v>2019.07.15-2019.07.30</v>
          </cell>
        </row>
        <row r="529">
          <cell r="AA529">
            <v>90650</v>
          </cell>
          <cell r="AB529">
            <v>90650</v>
          </cell>
        </row>
        <row r="530">
          <cell r="B530" t="str">
            <v>Heung-A Manila</v>
          </cell>
          <cell r="C530" t="str">
            <v>SCP</v>
          </cell>
        </row>
        <row r="530">
          <cell r="F530" t="str">
            <v>第14期</v>
          </cell>
        </row>
        <row r="530">
          <cell r="I530" t="str">
            <v>2019.07.17-2019.08.01</v>
          </cell>
        </row>
        <row r="530">
          <cell r="Y530" t="str">
            <v>1.25%佣金</v>
          </cell>
        </row>
        <row r="530">
          <cell r="AA530">
            <v>80425.3852739726</v>
          </cell>
          <cell r="AB530">
            <v>80421.73</v>
          </cell>
        </row>
        <row r="531">
          <cell r="B531" t="str">
            <v>ACACIA TAURUS</v>
          </cell>
          <cell r="C531" t="str">
            <v>STM</v>
          </cell>
        </row>
        <row r="531">
          <cell r="F531" t="str">
            <v>第26期</v>
          </cell>
        </row>
        <row r="531">
          <cell r="I531" t="str">
            <v>2019.07.17-2019.08.01</v>
          </cell>
        </row>
        <row r="531">
          <cell r="AA531">
            <v>60650</v>
          </cell>
          <cell r="AB531">
            <v>60650</v>
          </cell>
        </row>
        <row r="532">
          <cell r="B532" t="str">
            <v>ACACIA MING</v>
          </cell>
          <cell r="C532" t="str">
            <v>ONE</v>
          </cell>
        </row>
        <row r="532">
          <cell r="F532" t="str">
            <v>第31期</v>
          </cell>
        </row>
        <row r="532">
          <cell r="I532" t="str">
            <v>2019.07.19-2019.08.03</v>
          </cell>
        </row>
        <row r="532">
          <cell r="Y532" t="str">
            <v>1.25%佣金/船东费</v>
          </cell>
        </row>
        <row r="532">
          <cell r="AA532">
            <v>74233.0961643836</v>
          </cell>
          <cell r="AB532">
            <v>0</v>
          </cell>
        </row>
        <row r="533">
          <cell r="B533" t="str">
            <v>OPDR LISBOA</v>
          </cell>
          <cell r="C533" t="str">
            <v>HEDE</v>
          </cell>
        </row>
        <row r="533">
          <cell r="F533" t="str">
            <v>第11期</v>
          </cell>
        </row>
        <row r="533">
          <cell r="I533" t="str">
            <v>2019.07.21-2019.08.05</v>
          </cell>
        </row>
        <row r="533">
          <cell r="Y533" t="str">
            <v>1909ew-1910ew 劳务费</v>
          </cell>
        </row>
        <row r="533">
          <cell r="AA533">
            <v>75641</v>
          </cell>
          <cell r="AB533">
            <v>75641</v>
          </cell>
        </row>
        <row r="534">
          <cell r="B534" t="str">
            <v>ACACIA HAWK</v>
          </cell>
          <cell r="C534" t="str">
            <v>CMS</v>
          </cell>
        </row>
        <row r="534">
          <cell r="F534" t="str">
            <v>第37期</v>
          </cell>
        </row>
        <row r="534">
          <cell r="I534" t="str">
            <v>2019.07.22-2019.08.06</v>
          </cell>
        </row>
        <row r="534">
          <cell r="Y534" t="str">
            <v>1.25%佣金</v>
          </cell>
        </row>
        <row r="534">
          <cell r="AA534">
            <v>74604.9657534247</v>
          </cell>
          <cell r="AB534">
            <v>74584.97</v>
          </cell>
        </row>
        <row r="535">
          <cell r="B535" t="str">
            <v>Heung-A Singapore</v>
          </cell>
          <cell r="C535" t="str">
            <v>SNL</v>
          </cell>
        </row>
        <row r="535">
          <cell r="F535" t="str">
            <v>第16期</v>
          </cell>
        </row>
        <row r="535">
          <cell r="I535" t="str">
            <v>2019.07.23-2019.08.07</v>
          </cell>
        </row>
        <row r="535">
          <cell r="AA535">
            <v>67825</v>
          </cell>
          <cell r="AB535">
            <v>67798.86</v>
          </cell>
        </row>
        <row r="536">
          <cell r="B536" t="str">
            <v>ACACIA ARIES</v>
          </cell>
          <cell r="C536" t="str">
            <v>STM</v>
          </cell>
        </row>
        <row r="536">
          <cell r="F536" t="str">
            <v>第14期</v>
          </cell>
        </row>
        <row r="536">
          <cell r="I536" t="str">
            <v>2019.07.24-2019.08.08</v>
          </cell>
        </row>
        <row r="536">
          <cell r="AA536">
            <v>60650</v>
          </cell>
          <cell r="AB536">
            <v>60650</v>
          </cell>
        </row>
        <row r="537">
          <cell r="B537" t="str">
            <v>ACACIA MAKOTO</v>
          </cell>
          <cell r="C537" t="str">
            <v>STM</v>
          </cell>
        </row>
        <row r="537">
          <cell r="F537" t="str">
            <v>第27期</v>
          </cell>
        </row>
        <row r="537">
          <cell r="I537" t="str">
            <v>2019.07.24-2019.08.08</v>
          </cell>
        </row>
        <row r="537">
          <cell r="AA537">
            <v>91200</v>
          </cell>
          <cell r="AB537">
            <v>91200</v>
          </cell>
        </row>
        <row r="538">
          <cell r="B538" t="str">
            <v>JRS CARINA</v>
          </cell>
          <cell r="C538" t="str">
            <v>CCL</v>
          </cell>
        </row>
        <row r="538">
          <cell r="F538" t="str">
            <v>第27期</v>
          </cell>
        </row>
        <row r="538">
          <cell r="I538" t="str">
            <v>2019.07.25-2019.08.09</v>
          </cell>
        </row>
        <row r="538">
          <cell r="Y538" t="str">
            <v>船东费</v>
          </cell>
        </row>
        <row r="538">
          <cell r="AA538">
            <v>70182.33</v>
          </cell>
          <cell r="AB538">
            <v>70179.93</v>
          </cell>
        </row>
        <row r="539">
          <cell r="B539" t="str">
            <v>ACACIA LAN</v>
          </cell>
          <cell r="C539" t="str">
            <v>Heung-A</v>
          </cell>
        </row>
        <row r="539">
          <cell r="F539" t="str">
            <v>第06期</v>
          </cell>
        </row>
        <row r="539">
          <cell r="I539" t="str">
            <v>2019.07.27-2019.08.11</v>
          </cell>
        </row>
        <row r="539">
          <cell r="Y539" t="str">
            <v>船东费</v>
          </cell>
        </row>
        <row r="539">
          <cell r="AA539">
            <v>66358.07</v>
          </cell>
          <cell r="AB539">
            <v>66343.07</v>
          </cell>
        </row>
        <row r="540">
          <cell r="B540" t="str">
            <v>Heung-A Jakarta </v>
          </cell>
          <cell r="C540" t="str">
            <v>Heung-A</v>
          </cell>
        </row>
        <row r="540">
          <cell r="F540" t="str">
            <v>第31期</v>
          </cell>
        </row>
        <row r="540">
          <cell r="I540" t="str">
            <v>2019.07.28-2019.08.01</v>
          </cell>
        </row>
        <row r="540">
          <cell r="Y540" t="str">
            <v>1.25%佣金</v>
          </cell>
        </row>
        <row r="540">
          <cell r="AA540">
            <v>21835.5</v>
          </cell>
          <cell r="AB540">
            <v>21835.5</v>
          </cell>
        </row>
        <row r="541">
          <cell r="B541" t="str">
            <v>Heung-A Jakarta </v>
          </cell>
          <cell r="C541" t="str">
            <v>Heung-A</v>
          </cell>
        </row>
        <row r="541">
          <cell r="F541" t="str">
            <v>第31期</v>
          </cell>
        </row>
        <row r="541">
          <cell r="I541" t="str">
            <v>2019.08.01-2019.08.12</v>
          </cell>
        </row>
        <row r="541">
          <cell r="Y541" t="str">
            <v>1.25%佣金/船东费</v>
          </cell>
        </row>
        <row r="541">
          <cell r="AA541">
            <v>58584.365</v>
          </cell>
          <cell r="AB541">
            <v>58565.75</v>
          </cell>
        </row>
        <row r="542">
          <cell r="B542" t="str">
            <v>JRS CORVUS</v>
          </cell>
          <cell r="C542" t="str">
            <v>ONE</v>
          </cell>
        </row>
        <row r="542">
          <cell r="F542" t="str">
            <v>第32期</v>
          </cell>
        </row>
        <row r="542">
          <cell r="I542" t="str">
            <v>2019.07.29-2019.08.13</v>
          </cell>
        </row>
        <row r="542">
          <cell r="Y542" t="str">
            <v>1.25%佣金/停租（6.02 1938-6.02 2230UTC  0.11944天）</v>
          </cell>
        </row>
        <row r="542">
          <cell r="AA542">
            <v>74163.5076136986</v>
          </cell>
          <cell r="AB542">
            <v>74159.88</v>
          </cell>
        </row>
        <row r="543">
          <cell r="B543" t="str">
            <v>ACACIA VIRGO</v>
          </cell>
          <cell r="C543" t="str">
            <v>ONE</v>
          </cell>
        </row>
        <row r="543">
          <cell r="F543" t="str">
            <v>第03期</v>
          </cell>
        </row>
        <row r="543">
          <cell r="I543" t="str">
            <v>2019.07.31-2019.08.15</v>
          </cell>
        </row>
        <row r="543">
          <cell r="Y543" t="str">
            <v>1.25%佣金/船东费</v>
          </cell>
        </row>
        <row r="543">
          <cell r="AA543">
            <v>99157.2261643836</v>
          </cell>
          <cell r="AB543">
            <v>99133.94</v>
          </cell>
        </row>
        <row r="544">
          <cell r="B544" t="str">
            <v>ACACIA LIBRA</v>
          </cell>
          <cell r="C544" t="str">
            <v>STM</v>
          </cell>
        </row>
        <row r="544">
          <cell r="F544" t="str">
            <v>第11期</v>
          </cell>
        </row>
        <row r="544">
          <cell r="I544" t="str">
            <v>2019.07.30-2019.08.14</v>
          </cell>
        </row>
        <row r="544">
          <cell r="Y544" t="str">
            <v>船东费</v>
          </cell>
        </row>
        <row r="544">
          <cell r="AA544">
            <v>90034.84</v>
          </cell>
          <cell r="AB544">
            <v>90034.84</v>
          </cell>
        </row>
        <row r="545">
          <cell r="B545" t="str">
            <v>ACACIA TAURUS</v>
          </cell>
          <cell r="C545" t="str">
            <v>STM</v>
          </cell>
        </row>
        <row r="545">
          <cell r="F545" t="str">
            <v>第27期</v>
          </cell>
        </row>
        <row r="545">
          <cell r="I545" t="str">
            <v>2019.08.01-2019.08.16</v>
          </cell>
        </row>
        <row r="545">
          <cell r="Y545" t="str">
            <v>船东费</v>
          </cell>
        </row>
        <row r="545">
          <cell r="AA545">
            <v>60290.35</v>
          </cell>
          <cell r="AB545">
            <v>60290.35</v>
          </cell>
        </row>
        <row r="546">
          <cell r="B546" t="str">
            <v>Heung-A Manila</v>
          </cell>
          <cell r="C546" t="str">
            <v>SCP</v>
          </cell>
        </row>
        <row r="546">
          <cell r="F546" t="str">
            <v>第15期</v>
          </cell>
        </row>
        <row r="546">
          <cell r="I546" t="str">
            <v>2019.08.01-2019.08.16</v>
          </cell>
        </row>
        <row r="546">
          <cell r="Y546" t="str">
            <v>1.25%佣金/船东预留费/船东费</v>
          </cell>
        </row>
        <row r="546">
          <cell r="AA546">
            <v>10567.7052739726</v>
          </cell>
          <cell r="AB546">
            <v>10564.1</v>
          </cell>
        </row>
        <row r="547">
          <cell r="B547" t="str">
            <v>ACACIA MING</v>
          </cell>
          <cell r="C547" t="str">
            <v>ONE</v>
          </cell>
        </row>
        <row r="547">
          <cell r="F547" t="str">
            <v>第32期</v>
          </cell>
        </row>
        <row r="547">
          <cell r="I547" t="str">
            <v>2019.08.03-2019.08.18</v>
          </cell>
        </row>
        <row r="547">
          <cell r="Y547" t="str">
            <v>1.25%佣金/029ew 劳务费</v>
          </cell>
        </row>
        <row r="547">
          <cell r="AA547">
            <v>75050.8561643836</v>
          </cell>
          <cell r="AB547">
            <v>0</v>
          </cell>
        </row>
        <row r="548">
          <cell r="B548" t="str">
            <v>OPDR LISBOA</v>
          </cell>
          <cell r="C548" t="str">
            <v>HEDE</v>
          </cell>
        </row>
        <row r="548">
          <cell r="F548" t="str">
            <v>第12期</v>
          </cell>
        </row>
        <row r="548">
          <cell r="I548" t="str">
            <v>2019.08.05-2019.08.20</v>
          </cell>
        </row>
        <row r="548">
          <cell r="Y548" t="str">
            <v>1911ew 劳务费</v>
          </cell>
        </row>
        <row r="548">
          <cell r="AA548">
            <v>74775</v>
          </cell>
          <cell r="AB548">
            <v>74775</v>
          </cell>
        </row>
        <row r="549">
          <cell r="B549" t="str">
            <v>ACACIA HAWK</v>
          </cell>
          <cell r="C549" t="str">
            <v>CMS</v>
          </cell>
        </row>
        <row r="549">
          <cell r="F549" t="str">
            <v>第38期</v>
          </cell>
        </row>
        <row r="549">
          <cell r="I549" t="str">
            <v>2019.08.06-2019.08.21</v>
          </cell>
        </row>
        <row r="549">
          <cell r="Y549" t="str">
            <v>1.25%佣金</v>
          </cell>
        </row>
        <row r="549">
          <cell r="AA549">
            <v>74604.9657534247</v>
          </cell>
          <cell r="AB549">
            <v>74584.97</v>
          </cell>
        </row>
        <row r="550">
          <cell r="B550" t="str">
            <v>Heung-A Singapore</v>
          </cell>
          <cell r="C550" t="str">
            <v>SNL</v>
          </cell>
        </row>
        <row r="550">
          <cell r="F550" t="str">
            <v>第17期</v>
          </cell>
        </row>
        <row r="550">
          <cell r="I550" t="str">
            <v>2019.08.07-2019.08.22</v>
          </cell>
        </row>
        <row r="550">
          <cell r="AA550">
            <v>67825</v>
          </cell>
          <cell r="AB550">
            <v>67798.91</v>
          </cell>
        </row>
        <row r="551">
          <cell r="B551" t="str">
            <v>ACACIA ARIES</v>
          </cell>
          <cell r="C551" t="str">
            <v>STM</v>
          </cell>
        </row>
        <row r="551">
          <cell r="F551" t="str">
            <v>第15期</v>
          </cell>
        </row>
        <row r="551">
          <cell r="I551" t="str">
            <v>2019.08.08-2019.08.23</v>
          </cell>
        </row>
        <row r="551">
          <cell r="Y551" t="str">
            <v>船东费</v>
          </cell>
        </row>
        <row r="551">
          <cell r="AA551">
            <v>60491.43</v>
          </cell>
          <cell r="AB551">
            <v>60491.43</v>
          </cell>
        </row>
        <row r="552">
          <cell r="B552" t="str">
            <v>ACACIA MAKOTO</v>
          </cell>
          <cell r="C552" t="str">
            <v>STM</v>
          </cell>
        </row>
        <row r="552">
          <cell r="F552" t="str">
            <v>第28期</v>
          </cell>
        </row>
        <row r="552">
          <cell r="I552" t="str">
            <v>2019.08.08-2019.08.23</v>
          </cell>
        </row>
        <row r="552">
          <cell r="Y552" t="str">
            <v>船东费</v>
          </cell>
        </row>
        <row r="552">
          <cell r="AA552">
            <v>88730.37</v>
          </cell>
          <cell r="AB552">
            <v>88730.37</v>
          </cell>
        </row>
        <row r="553">
          <cell r="B553" t="str">
            <v>JRS CARINA</v>
          </cell>
          <cell r="C553" t="str">
            <v>CCL</v>
          </cell>
        </row>
        <row r="553">
          <cell r="F553" t="str">
            <v>第28期</v>
          </cell>
        </row>
        <row r="553">
          <cell r="I553" t="str">
            <v>2019.08.09-2019.08.24</v>
          </cell>
        </row>
        <row r="553">
          <cell r="AA553">
            <v>70600</v>
          </cell>
          <cell r="AB553">
            <v>70591.72</v>
          </cell>
        </row>
        <row r="554">
          <cell r="B554" t="str">
            <v>ACACIA LEO</v>
          </cell>
          <cell r="C554" t="str">
            <v>STM</v>
          </cell>
        </row>
        <row r="554">
          <cell r="F554" t="str">
            <v>第01期</v>
          </cell>
        </row>
        <row r="554">
          <cell r="I554" t="str">
            <v>2019.08.09-2019.08.24</v>
          </cell>
        </row>
        <row r="554">
          <cell r="AA554">
            <v>266279.525</v>
          </cell>
          <cell r="AB554">
            <v>266279.53</v>
          </cell>
        </row>
        <row r="555">
          <cell r="B555" t="str">
            <v>ACACIA LAN</v>
          </cell>
          <cell r="C555" t="str">
            <v>Heung-A</v>
          </cell>
        </row>
        <row r="555">
          <cell r="F555" t="str">
            <v>第07期</v>
          </cell>
        </row>
        <row r="555">
          <cell r="I555" t="str">
            <v>2019.08.11-2019.08.26</v>
          </cell>
        </row>
        <row r="555">
          <cell r="AA555">
            <v>66512.5</v>
          </cell>
          <cell r="AB555">
            <v>66497.5</v>
          </cell>
        </row>
        <row r="556">
          <cell r="B556" t="str">
            <v>Heung-A Jakarta </v>
          </cell>
          <cell r="C556" t="str">
            <v>Heung-A</v>
          </cell>
        </row>
        <row r="556">
          <cell r="F556" t="str">
            <v>第32期</v>
          </cell>
        </row>
        <row r="556">
          <cell r="I556" t="str">
            <v>2019.08.12-2019.08.27</v>
          </cell>
        </row>
        <row r="556">
          <cell r="Y556" t="str">
            <v>1.25%佣金</v>
          </cell>
        </row>
        <row r="556">
          <cell r="AA556">
            <v>80728.125</v>
          </cell>
          <cell r="AB556">
            <v>80689.85</v>
          </cell>
        </row>
        <row r="557">
          <cell r="B557" t="str">
            <v>JRS CORVUS</v>
          </cell>
          <cell r="C557" t="str">
            <v>ONE</v>
          </cell>
        </row>
        <row r="557">
          <cell r="F557" t="str">
            <v>第33期</v>
          </cell>
        </row>
        <row r="557">
          <cell r="I557" t="str">
            <v>2019.08.13-2019.08.28</v>
          </cell>
        </row>
        <row r="557">
          <cell r="Y557" t="str">
            <v>1.25%佣金</v>
          </cell>
        </row>
        <row r="557">
          <cell r="AA557">
            <v>74900.8561643836</v>
          </cell>
          <cell r="AB557">
            <v>74897.27</v>
          </cell>
        </row>
        <row r="558">
          <cell r="B558" t="str">
            <v>ACACIA VIRGO</v>
          </cell>
          <cell r="C558" t="str">
            <v>ONE</v>
          </cell>
        </row>
        <row r="558">
          <cell r="F558" t="str">
            <v>第04期</v>
          </cell>
        </row>
        <row r="558">
          <cell r="I558" t="str">
            <v>2019.08.15-2019.08.30</v>
          </cell>
        </row>
        <row r="558">
          <cell r="Y558" t="str">
            <v>1.25%佣金</v>
          </cell>
        </row>
        <row r="558">
          <cell r="AA558">
            <v>100082.106164384</v>
          </cell>
          <cell r="AB558">
            <v>100058.83</v>
          </cell>
        </row>
        <row r="559">
          <cell r="B559" t="str">
            <v>ACACIA LIBRA</v>
          </cell>
          <cell r="C559" t="str">
            <v>STM</v>
          </cell>
        </row>
        <row r="559">
          <cell r="F559" t="str">
            <v>第12期</v>
          </cell>
        </row>
        <row r="559">
          <cell r="I559" t="str">
            <v>2019.08.14-2019.08.29</v>
          </cell>
        </row>
        <row r="559">
          <cell r="AA559">
            <v>90650</v>
          </cell>
          <cell r="AB559">
            <v>90650</v>
          </cell>
        </row>
        <row r="560">
          <cell r="B560" t="str">
            <v>ACACIA TAURUS</v>
          </cell>
          <cell r="C560" t="str">
            <v>STM</v>
          </cell>
        </row>
        <row r="560">
          <cell r="F560" t="str">
            <v>第28期</v>
          </cell>
        </row>
        <row r="560">
          <cell r="I560" t="str">
            <v>2019.08.16-2019.08.31</v>
          </cell>
        </row>
        <row r="560">
          <cell r="AA560">
            <v>60650</v>
          </cell>
          <cell r="AB560">
            <v>60650</v>
          </cell>
        </row>
        <row r="561">
          <cell r="B561" t="str">
            <v>Heung-A Manila</v>
          </cell>
          <cell r="C561" t="str">
            <v>SCP</v>
          </cell>
        </row>
        <row r="561">
          <cell r="F561" t="str">
            <v>第16期</v>
          </cell>
        </row>
        <row r="561">
          <cell r="I561" t="str">
            <v>2019.08.16-2019.08.31</v>
          </cell>
        </row>
        <row r="561">
          <cell r="Y561" t="str">
            <v>1.25%佣金</v>
          </cell>
        </row>
        <row r="561">
          <cell r="AA561">
            <v>140425.385273973</v>
          </cell>
          <cell r="AB561">
            <v>140421.81</v>
          </cell>
        </row>
        <row r="562">
          <cell r="B562" t="str">
            <v>ACACIA MING</v>
          </cell>
          <cell r="C562" t="str">
            <v>ONE</v>
          </cell>
        </row>
        <row r="562">
          <cell r="F562" t="str">
            <v>第33期</v>
          </cell>
        </row>
        <row r="562">
          <cell r="I562" t="str">
            <v>2019.08.18-2019.08.28</v>
          </cell>
        </row>
        <row r="562">
          <cell r="Y562" t="str">
            <v>1.25%佣金</v>
          </cell>
        </row>
        <row r="562">
          <cell r="AA562">
            <v>51802.9800743151</v>
          </cell>
          <cell r="AB562">
            <v>1705.87</v>
          </cell>
        </row>
        <row r="563">
          <cell r="B563" t="str">
            <v>OPDR LISBOA</v>
          </cell>
          <cell r="C563" t="str">
            <v>HEDE</v>
          </cell>
        </row>
        <row r="563">
          <cell r="F563" t="str">
            <v>第13期</v>
          </cell>
        </row>
        <row r="563">
          <cell r="I563" t="str">
            <v>2019.08.20-2019.08.21</v>
          </cell>
        </row>
        <row r="563">
          <cell r="Y563" t="str">
            <v>1912ew 劳务费</v>
          </cell>
        </row>
        <row r="563">
          <cell r="AA563">
            <v>6141</v>
          </cell>
          <cell r="AB563">
            <v>6141</v>
          </cell>
        </row>
        <row r="564">
          <cell r="B564" t="str">
            <v>OPDR LISBOA</v>
          </cell>
          <cell r="C564" t="str">
            <v>HEDE</v>
          </cell>
        </row>
        <row r="564">
          <cell r="F564" t="str">
            <v>第13期</v>
          </cell>
        </row>
        <row r="564">
          <cell r="I564" t="str">
            <v>2019.08.21-2019.09.04</v>
          </cell>
        </row>
        <row r="564">
          <cell r="AA564">
            <v>70560</v>
          </cell>
          <cell r="AB564">
            <v>70560</v>
          </cell>
        </row>
        <row r="565">
          <cell r="B565" t="str">
            <v>ACACIA HAWK</v>
          </cell>
          <cell r="C565" t="str">
            <v>CMS</v>
          </cell>
        </row>
        <row r="565">
          <cell r="F565" t="str">
            <v>第39期</v>
          </cell>
        </row>
        <row r="565">
          <cell r="I565" t="str">
            <v>2019.08.21-2019.09.05</v>
          </cell>
        </row>
        <row r="565">
          <cell r="Y565" t="str">
            <v>1.25%佣金</v>
          </cell>
        </row>
        <row r="565">
          <cell r="AA565">
            <v>74604.9657534247</v>
          </cell>
          <cell r="AB565">
            <v>74584.97</v>
          </cell>
        </row>
        <row r="566">
          <cell r="B566" t="str">
            <v>Heung-A Singapore</v>
          </cell>
          <cell r="C566" t="str">
            <v>SNL</v>
          </cell>
        </row>
        <row r="566">
          <cell r="F566" t="str">
            <v>第18期</v>
          </cell>
        </row>
        <row r="566">
          <cell r="I566" t="str">
            <v>2019.08.22-2019.09.06</v>
          </cell>
        </row>
        <row r="566">
          <cell r="AA566">
            <v>67825</v>
          </cell>
          <cell r="AB566">
            <v>67798.92</v>
          </cell>
        </row>
        <row r="567">
          <cell r="B567" t="str">
            <v>ACACIA ARIES</v>
          </cell>
          <cell r="C567" t="str">
            <v>STM</v>
          </cell>
        </row>
        <row r="567">
          <cell r="F567" t="str">
            <v>第16期</v>
          </cell>
        </row>
        <row r="567">
          <cell r="I567" t="str">
            <v>2019.08.23-2019.09.07</v>
          </cell>
        </row>
        <row r="567">
          <cell r="Y567" t="str">
            <v>船东费</v>
          </cell>
        </row>
        <row r="567">
          <cell r="AA567">
            <v>45836.19</v>
          </cell>
          <cell r="AB567">
            <v>45836.19</v>
          </cell>
        </row>
        <row r="568">
          <cell r="B568" t="str">
            <v>ACACIA MAKOTO</v>
          </cell>
          <cell r="C568" t="str">
            <v>STM</v>
          </cell>
        </row>
        <row r="568">
          <cell r="F568" t="str">
            <v>第29期</v>
          </cell>
        </row>
        <row r="568">
          <cell r="I568" t="str">
            <v>2019.08.23-2019.09.07</v>
          </cell>
        </row>
        <row r="568">
          <cell r="AA568">
            <v>91200</v>
          </cell>
          <cell r="AB568">
            <v>91200</v>
          </cell>
        </row>
        <row r="569">
          <cell r="B569" t="str">
            <v>ACACIA LEO</v>
          </cell>
          <cell r="C569" t="str">
            <v>STM</v>
          </cell>
        </row>
        <row r="569">
          <cell r="F569" t="str">
            <v>第02期</v>
          </cell>
        </row>
        <row r="569">
          <cell r="I569" t="str">
            <v>2019.08.24-2019.09.08</v>
          </cell>
        </row>
        <row r="569">
          <cell r="AA569">
            <v>75700</v>
          </cell>
          <cell r="AB569">
            <v>75700</v>
          </cell>
        </row>
        <row r="570">
          <cell r="B570" t="str">
            <v>JRS CARINA</v>
          </cell>
          <cell r="C570" t="str">
            <v>CCL</v>
          </cell>
        </row>
        <row r="570">
          <cell r="F570" t="str">
            <v>第29期</v>
          </cell>
        </row>
        <row r="570">
          <cell r="I570" t="str">
            <v>2019.08.24-2019.09.08</v>
          </cell>
        </row>
        <row r="570">
          <cell r="Y570" t="str">
            <v>船东费</v>
          </cell>
        </row>
        <row r="570">
          <cell r="AA570">
            <v>70270.25</v>
          </cell>
          <cell r="AB570">
            <v>70270.25</v>
          </cell>
        </row>
        <row r="571">
          <cell r="B571" t="str">
            <v>ACACIA LAN</v>
          </cell>
          <cell r="C571" t="str">
            <v>Heung-A</v>
          </cell>
        </row>
        <row r="571">
          <cell r="F571" t="str">
            <v>第08期</v>
          </cell>
        </row>
        <row r="571">
          <cell r="I571" t="str">
            <v>2019.08.26-2019.09.10</v>
          </cell>
        </row>
        <row r="571">
          <cell r="AA571">
            <v>66512.5</v>
          </cell>
          <cell r="AB571">
            <v>66497.5</v>
          </cell>
        </row>
        <row r="572">
          <cell r="B572" t="str">
            <v>Heung-A Jakarta </v>
          </cell>
          <cell r="C572" t="str">
            <v>Heung-A</v>
          </cell>
        </row>
        <row r="572">
          <cell r="F572" t="str">
            <v>第33期</v>
          </cell>
        </row>
        <row r="572">
          <cell r="I572" t="str">
            <v>2019.08.27-2019.09.11</v>
          </cell>
        </row>
        <row r="572">
          <cell r="Y572" t="str">
            <v>1.25%佣金</v>
          </cell>
        </row>
        <row r="572">
          <cell r="AA572">
            <v>80728.125</v>
          </cell>
          <cell r="AB572">
            <v>80689.84</v>
          </cell>
        </row>
        <row r="573">
          <cell r="B573" t="str">
            <v>JRS CORVUS</v>
          </cell>
          <cell r="C573" t="str">
            <v>ONE</v>
          </cell>
        </row>
        <row r="573">
          <cell r="F573" t="str">
            <v>第34期</v>
          </cell>
        </row>
        <row r="573">
          <cell r="I573" t="str">
            <v>2019.08.28-2019.09.12</v>
          </cell>
        </row>
        <row r="573">
          <cell r="Y573" t="str">
            <v>1.25%佣金</v>
          </cell>
        </row>
        <row r="573">
          <cell r="AA573">
            <v>74900.8561643836</v>
          </cell>
          <cell r="AB573">
            <v>74897.29</v>
          </cell>
        </row>
        <row r="574">
          <cell r="B574" t="str">
            <v>ACACIA VIRGO</v>
          </cell>
          <cell r="C574" t="str">
            <v>ONE</v>
          </cell>
        </row>
        <row r="574">
          <cell r="F574" t="str">
            <v>第05期</v>
          </cell>
        </row>
        <row r="574">
          <cell r="I574" t="str">
            <v>2019.08.30-2019.09.14</v>
          </cell>
        </row>
        <row r="574">
          <cell r="Y574" t="str">
            <v>1.25%佣金/926e劳务费</v>
          </cell>
        </row>
        <row r="574">
          <cell r="AA574">
            <v>100337.106164384</v>
          </cell>
          <cell r="AB574">
            <v>100313.84</v>
          </cell>
        </row>
        <row r="575">
          <cell r="B575" t="str">
            <v>ACACIA MING</v>
          </cell>
          <cell r="C575" t="str">
            <v>ONE</v>
          </cell>
        </row>
        <row r="575">
          <cell r="F575" t="str">
            <v>prefinal</v>
          </cell>
        </row>
        <row r="575">
          <cell r="I575" t="str">
            <v>2019.08.28-2019.08.27</v>
          </cell>
        </row>
        <row r="575">
          <cell r="Y575" t="str">
            <v>1.25%佣金/船东费预留</v>
          </cell>
        </row>
        <row r="575">
          <cell r="AA575">
            <v>-129902.489193836</v>
          </cell>
          <cell r="AB575">
            <v>69471.31</v>
          </cell>
        </row>
        <row r="576">
          <cell r="B576" t="str">
            <v>ACACIA LIBRA</v>
          </cell>
          <cell r="C576" t="str">
            <v>STM</v>
          </cell>
        </row>
        <row r="576">
          <cell r="F576" t="str">
            <v>prefinal</v>
          </cell>
        </row>
        <row r="576">
          <cell r="I576" t="str">
            <v>2019.08.29-2019.08.28</v>
          </cell>
        </row>
        <row r="576">
          <cell r="Y576" t="str">
            <v>船东费</v>
          </cell>
        </row>
        <row r="576">
          <cell r="AA576">
            <v>-178117.149866667</v>
          </cell>
          <cell r="AB576">
            <v>-178117.15</v>
          </cell>
        </row>
        <row r="577">
          <cell r="B577" t="str">
            <v>ACACIA MING</v>
          </cell>
          <cell r="C577" t="str">
            <v>ONE</v>
          </cell>
        </row>
        <row r="577">
          <cell r="F577" t="str">
            <v>final</v>
          </cell>
        </row>
        <row r="577">
          <cell r="I577" t="str">
            <v>2018.10.20-2019.08.27</v>
          </cell>
        </row>
        <row r="577">
          <cell r="Y577" t="str">
            <v>1.25%佣金/船东费预留返还/还船检验费/030ew 劳务费</v>
          </cell>
        </row>
        <row r="577">
          <cell r="AA577">
            <v>9835.08</v>
          </cell>
          <cell r="AB577">
            <v>9831.6</v>
          </cell>
        </row>
        <row r="578">
          <cell r="B578" t="str">
            <v>ACACIA TAURUS</v>
          </cell>
          <cell r="C578" t="str">
            <v>STM</v>
          </cell>
        </row>
        <row r="578">
          <cell r="F578" t="str">
            <v>第29期</v>
          </cell>
        </row>
        <row r="578">
          <cell r="I578" t="str">
            <v>2019.08.31-2019.09.15</v>
          </cell>
        </row>
        <row r="578">
          <cell r="AA578">
            <v>60650</v>
          </cell>
          <cell r="AB578">
            <v>60650</v>
          </cell>
        </row>
        <row r="579">
          <cell r="B579" t="str">
            <v>Heung-A Manila</v>
          </cell>
          <cell r="C579" t="str">
            <v>SCP</v>
          </cell>
        </row>
        <row r="579">
          <cell r="F579" t="str">
            <v>第17期</v>
          </cell>
        </row>
        <row r="579">
          <cell r="I579" t="str">
            <v>2019.08.31-2019.09.15</v>
          </cell>
        </row>
        <row r="579">
          <cell r="Y579" t="str">
            <v>1.25%佣金/船东费</v>
          </cell>
        </row>
        <row r="579">
          <cell r="AA579">
            <v>76539.0852739726</v>
          </cell>
          <cell r="AB579">
            <v>76535.51</v>
          </cell>
        </row>
        <row r="580">
          <cell r="B580" t="str">
            <v>ACACIA LIBRA</v>
          </cell>
          <cell r="C580" t="str">
            <v>ONE</v>
          </cell>
        </row>
        <row r="580">
          <cell r="F580" t="str">
            <v>第01期</v>
          </cell>
        </row>
        <row r="580">
          <cell r="I580" t="str">
            <v>2019.08.31-2019.09.15</v>
          </cell>
        </row>
        <row r="580">
          <cell r="Y580" t="str">
            <v>1.25%佣金</v>
          </cell>
        </row>
        <row r="580">
          <cell r="AA580">
            <v>100082.106164384</v>
          </cell>
          <cell r="AB580">
            <v>100058.84</v>
          </cell>
        </row>
        <row r="581">
          <cell r="B581" t="str">
            <v>OPDR LISBOA</v>
          </cell>
          <cell r="C581" t="str">
            <v>HEDE</v>
          </cell>
        </row>
        <row r="581">
          <cell r="F581" t="str">
            <v>第14期</v>
          </cell>
        </row>
        <row r="581">
          <cell r="I581" t="str">
            <v>2019.09.04-2019.09.19</v>
          </cell>
        </row>
        <row r="581">
          <cell r="Y581" t="str">
            <v>1913ew 劳务费</v>
          </cell>
        </row>
        <row r="581">
          <cell r="AA581">
            <v>76378</v>
          </cell>
          <cell r="AB581">
            <v>76378</v>
          </cell>
        </row>
        <row r="582">
          <cell r="B582" t="str">
            <v>ACACIA HAWK</v>
          </cell>
          <cell r="C582" t="str">
            <v>CMS</v>
          </cell>
        </row>
        <row r="582">
          <cell r="F582" t="str">
            <v>第40期</v>
          </cell>
        </row>
        <row r="582">
          <cell r="I582" t="str">
            <v>2019.09.05-2019.09.20</v>
          </cell>
        </row>
        <row r="582">
          <cell r="Y582" t="str">
            <v>1.25%佣金</v>
          </cell>
        </row>
        <row r="582">
          <cell r="AA582">
            <v>74604.9657534247</v>
          </cell>
          <cell r="AB582">
            <v>74584.97</v>
          </cell>
        </row>
        <row r="583">
          <cell r="B583" t="str">
            <v>Heung-A Singapore</v>
          </cell>
          <cell r="C583" t="str">
            <v>SNL</v>
          </cell>
        </row>
        <row r="583">
          <cell r="F583" t="str">
            <v>第19期</v>
          </cell>
        </row>
        <row r="583">
          <cell r="I583" t="str">
            <v>2019.09.06-2019.09.21</v>
          </cell>
        </row>
        <row r="583">
          <cell r="AA583">
            <v>67825</v>
          </cell>
          <cell r="AB583">
            <v>67798.9</v>
          </cell>
        </row>
        <row r="584">
          <cell r="B584" t="str">
            <v>ACACIA ARIES</v>
          </cell>
          <cell r="C584" t="str">
            <v>STM</v>
          </cell>
        </row>
        <row r="584">
          <cell r="F584" t="str">
            <v>第17期</v>
          </cell>
        </row>
        <row r="584">
          <cell r="I584" t="str">
            <v>2019.09.07-2019.09.22</v>
          </cell>
        </row>
        <row r="584">
          <cell r="Y584" t="str">
            <v>船东费</v>
          </cell>
        </row>
        <row r="584">
          <cell r="AA584">
            <v>60299.89</v>
          </cell>
          <cell r="AB584">
            <v>60299.89</v>
          </cell>
        </row>
        <row r="585">
          <cell r="B585" t="str">
            <v>ACACIA MAKOTO</v>
          </cell>
          <cell r="C585" t="str">
            <v>STM</v>
          </cell>
        </row>
        <row r="585">
          <cell r="F585" t="str">
            <v>第30期</v>
          </cell>
        </row>
        <row r="585">
          <cell r="I585" t="str">
            <v>2019.09.07-2019.09.22</v>
          </cell>
        </row>
        <row r="585">
          <cell r="Y585" t="str">
            <v>船东费</v>
          </cell>
        </row>
        <row r="585">
          <cell r="AA585">
            <v>87316.55</v>
          </cell>
          <cell r="AB585">
            <v>87316.55</v>
          </cell>
        </row>
        <row r="586">
          <cell r="B586" t="str">
            <v>ACACIA LEO</v>
          </cell>
          <cell r="C586" t="str">
            <v>STM</v>
          </cell>
        </row>
        <row r="586">
          <cell r="F586" t="str">
            <v>第03期</v>
          </cell>
        </row>
        <row r="586">
          <cell r="I586" t="str">
            <v>2019.09.08-2019.09.23</v>
          </cell>
        </row>
        <row r="586">
          <cell r="AA586">
            <v>75700</v>
          </cell>
          <cell r="AB586">
            <v>75700</v>
          </cell>
        </row>
        <row r="587">
          <cell r="B587" t="str">
            <v>JRS CARINA</v>
          </cell>
          <cell r="C587" t="str">
            <v>CCL</v>
          </cell>
        </row>
        <row r="587">
          <cell r="F587" t="str">
            <v>第30期</v>
          </cell>
        </row>
        <row r="587">
          <cell r="I587" t="str">
            <v>2019.09.08-2019.09.23</v>
          </cell>
        </row>
        <row r="587">
          <cell r="Y587" t="str">
            <v>船东费</v>
          </cell>
        </row>
        <row r="587">
          <cell r="AA587">
            <v>70503.33</v>
          </cell>
          <cell r="AB587">
            <v>70495.04</v>
          </cell>
        </row>
        <row r="588">
          <cell r="B588" t="str">
            <v>ACACIA LAN</v>
          </cell>
          <cell r="C588" t="str">
            <v>Heung-A</v>
          </cell>
        </row>
        <row r="588">
          <cell r="F588" t="str">
            <v>第09期</v>
          </cell>
        </row>
        <row r="588">
          <cell r="I588" t="str">
            <v>2019.09.10-2019.09.25</v>
          </cell>
        </row>
        <row r="588">
          <cell r="AA588">
            <v>66512.5</v>
          </cell>
          <cell r="AB588">
            <v>66497.5</v>
          </cell>
        </row>
        <row r="589">
          <cell r="B589" t="str">
            <v>Heung-A Jakarta </v>
          </cell>
          <cell r="C589" t="str">
            <v>Heung-A</v>
          </cell>
        </row>
        <row r="589">
          <cell r="F589" t="str">
            <v>第34期</v>
          </cell>
        </row>
        <row r="589">
          <cell r="I589" t="str">
            <v>2019.09.11-2019.09.26</v>
          </cell>
        </row>
        <row r="589">
          <cell r="Y589" t="str">
            <v>1.25%佣金</v>
          </cell>
        </row>
        <row r="589">
          <cell r="AA589">
            <v>80728.125</v>
          </cell>
          <cell r="AB589">
            <v>80689.84</v>
          </cell>
        </row>
        <row r="590">
          <cell r="B590" t="str">
            <v>JRS CORVUS</v>
          </cell>
          <cell r="C590" t="str">
            <v>ONE</v>
          </cell>
        </row>
        <row r="590">
          <cell r="F590" t="str">
            <v>第35期</v>
          </cell>
        </row>
        <row r="590">
          <cell r="I590" t="str">
            <v>2019.09.12-2019.09.27</v>
          </cell>
        </row>
        <row r="590">
          <cell r="Y590" t="str">
            <v>1.25%佣金</v>
          </cell>
        </row>
        <row r="590">
          <cell r="AA590">
            <v>74900.8561643836</v>
          </cell>
          <cell r="AB590">
            <v>0</v>
          </cell>
        </row>
        <row r="591">
          <cell r="B591" t="str">
            <v>ACACIA VIRGO</v>
          </cell>
          <cell r="C591" t="str">
            <v>ONE</v>
          </cell>
        </row>
        <row r="591">
          <cell r="F591" t="str">
            <v>第06期</v>
          </cell>
        </row>
        <row r="591">
          <cell r="I591" t="str">
            <v>2019.09.14-2019.09.29</v>
          </cell>
        </row>
        <row r="591">
          <cell r="Y591" t="str">
            <v>1.25%佣金/船东费</v>
          </cell>
        </row>
        <row r="591">
          <cell r="AA591">
            <v>99937.2061643836</v>
          </cell>
          <cell r="AB591">
            <v>99913.92</v>
          </cell>
        </row>
        <row r="592">
          <cell r="B592" t="str">
            <v>ACACIA TAURUS</v>
          </cell>
          <cell r="C592" t="str">
            <v>STM</v>
          </cell>
        </row>
        <row r="592">
          <cell r="F592" t="str">
            <v>第30期</v>
          </cell>
        </row>
        <row r="592">
          <cell r="I592" t="str">
            <v>2019.09.15-2019.09.30</v>
          </cell>
        </row>
        <row r="592">
          <cell r="Y592" t="str">
            <v>船东费</v>
          </cell>
        </row>
        <row r="592">
          <cell r="AA592">
            <v>60061.25</v>
          </cell>
          <cell r="AB592">
            <v>60061.25</v>
          </cell>
        </row>
        <row r="593">
          <cell r="B593" t="str">
            <v>Heung-A Manila</v>
          </cell>
          <cell r="C593" t="str">
            <v>SCP</v>
          </cell>
        </row>
        <row r="593">
          <cell r="F593" t="str">
            <v>第18期</v>
          </cell>
        </row>
        <row r="593">
          <cell r="I593" t="str">
            <v>2019.09.15-2019.09.30</v>
          </cell>
        </row>
        <row r="593">
          <cell r="Y593" t="str">
            <v>1.25%佣金/船东费</v>
          </cell>
        </row>
        <row r="593">
          <cell r="AA593">
            <v>78670.9752739726</v>
          </cell>
          <cell r="AB593">
            <v>78667.37</v>
          </cell>
        </row>
        <row r="594">
          <cell r="B594" t="str">
            <v>ACACIA LIBRA</v>
          </cell>
          <cell r="C594" t="str">
            <v>ONE</v>
          </cell>
        </row>
        <row r="594">
          <cell r="F594" t="str">
            <v>第02期</v>
          </cell>
        </row>
        <row r="594">
          <cell r="I594" t="str">
            <v>2019.09.15-2019.09.30</v>
          </cell>
        </row>
        <row r="594">
          <cell r="Y594" t="str">
            <v>1.25%佣金/（19.9.16 2200-9.18 0336GMT 1.2333天停租）</v>
          </cell>
        </row>
        <row r="594">
          <cell r="AA594">
            <v>85201.5361643835</v>
          </cell>
          <cell r="AB594">
            <v>85178.28</v>
          </cell>
        </row>
        <row r="595">
          <cell r="B595" t="str">
            <v>OPDR LISBOA</v>
          </cell>
          <cell r="C595" t="str">
            <v>HEDE</v>
          </cell>
        </row>
        <row r="595">
          <cell r="F595" t="str">
            <v>第15期</v>
          </cell>
        </row>
        <row r="595">
          <cell r="I595" t="str">
            <v>2019.09.19-2019.10.04</v>
          </cell>
        </row>
        <row r="595">
          <cell r="Y595" t="str">
            <v>1914ew 劳务费</v>
          </cell>
        </row>
        <row r="595">
          <cell r="AA595">
            <v>76750</v>
          </cell>
          <cell r="AB595">
            <v>76750</v>
          </cell>
        </row>
        <row r="596">
          <cell r="B596" t="str">
            <v>ACACIA HAWK</v>
          </cell>
          <cell r="C596" t="str">
            <v>CMS</v>
          </cell>
        </row>
        <row r="596">
          <cell r="F596" t="str">
            <v>第41期</v>
          </cell>
        </row>
        <row r="596">
          <cell r="I596" t="str">
            <v>2019.09.20-2019.10.05</v>
          </cell>
        </row>
        <row r="596">
          <cell r="AA596">
            <v>75542.4657534247</v>
          </cell>
          <cell r="AB596">
            <v>75522.47</v>
          </cell>
        </row>
        <row r="597">
          <cell r="B597" t="str">
            <v>ACACIA MING</v>
          </cell>
          <cell r="C597" t="str">
            <v>KMTC</v>
          </cell>
        </row>
        <row r="597">
          <cell r="F597" t="str">
            <v>第01期</v>
          </cell>
        </row>
        <row r="597">
          <cell r="I597" t="str">
            <v>2019.09.21-2019.10.06</v>
          </cell>
        </row>
        <row r="597">
          <cell r="Y597" t="str">
            <v>1.25%佣金</v>
          </cell>
        </row>
        <row r="597">
          <cell r="AA597">
            <v>40206.9125</v>
          </cell>
          <cell r="AB597">
            <v>40193.64</v>
          </cell>
        </row>
        <row r="598">
          <cell r="B598" t="str">
            <v>Heung-A Singapore</v>
          </cell>
          <cell r="C598" t="str">
            <v>SNL</v>
          </cell>
        </row>
        <row r="598">
          <cell r="F598" t="str">
            <v>第20期</v>
          </cell>
        </row>
        <row r="598">
          <cell r="I598" t="str">
            <v>2019.09.21-2019.10.06</v>
          </cell>
        </row>
        <row r="598">
          <cell r="Y598" t="str">
            <v>船东费</v>
          </cell>
        </row>
        <row r="598">
          <cell r="AA598">
            <v>64796.45</v>
          </cell>
          <cell r="AB598">
            <v>64770.34</v>
          </cell>
        </row>
        <row r="599">
          <cell r="B599" t="str">
            <v>ACACIA ARIES</v>
          </cell>
          <cell r="C599" t="str">
            <v>STM</v>
          </cell>
        </row>
        <row r="599">
          <cell r="F599" t="str">
            <v>第18期</v>
          </cell>
        </row>
        <row r="599">
          <cell r="I599" t="str">
            <v>2019.09.22-2019.10.07</v>
          </cell>
        </row>
        <row r="599">
          <cell r="AA599">
            <v>60650</v>
          </cell>
          <cell r="AB599">
            <v>60650</v>
          </cell>
        </row>
        <row r="600">
          <cell r="B600" t="str">
            <v>ACACIA MAKOTO</v>
          </cell>
          <cell r="C600" t="str">
            <v>STM</v>
          </cell>
        </row>
        <row r="600">
          <cell r="F600" t="str">
            <v>第31期</v>
          </cell>
        </row>
        <row r="600">
          <cell r="I600" t="str">
            <v>2019.09.22-2019.10.07</v>
          </cell>
        </row>
        <row r="600">
          <cell r="AA600">
            <v>91200</v>
          </cell>
          <cell r="AB600">
            <v>91200</v>
          </cell>
        </row>
        <row r="601">
          <cell r="B601" t="str">
            <v>ACACIA LEO</v>
          </cell>
          <cell r="C601" t="str">
            <v>STM</v>
          </cell>
        </row>
        <row r="601">
          <cell r="F601" t="str">
            <v>第04期</v>
          </cell>
        </row>
        <row r="601">
          <cell r="I601" t="str">
            <v>2019.09.23-2019.10.08</v>
          </cell>
        </row>
        <row r="601">
          <cell r="AA601">
            <v>75700</v>
          </cell>
          <cell r="AB601">
            <v>75700</v>
          </cell>
        </row>
        <row r="602">
          <cell r="B602" t="str">
            <v>JRS CARINA</v>
          </cell>
          <cell r="C602" t="str">
            <v>CCL</v>
          </cell>
        </row>
        <row r="602">
          <cell r="F602" t="str">
            <v>第31期</v>
          </cell>
        </row>
        <row r="602">
          <cell r="I602" t="str">
            <v>2019.09.23-2019.10.08</v>
          </cell>
        </row>
        <row r="602">
          <cell r="Y602" t="str">
            <v>船东费</v>
          </cell>
        </row>
        <row r="602">
          <cell r="AA602">
            <v>65112.94</v>
          </cell>
          <cell r="AB602">
            <v>65110.54</v>
          </cell>
        </row>
        <row r="603">
          <cell r="B603" t="str">
            <v>ACACIA LAN</v>
          </cell>
          <cell r="C603" t="str">
            <v>Heung-A</v>
          </cell>
        </row>
        <row r="603">
          <cell r="F603" t="str">
            <v>第10期</v>
          </cell>
        </row>
        <row r="603">
          <cell r="I603" t="str">
            <v>2019.09.25-2019.10.10</v>
          </cell>
        </row>
        <row r="603">
          <cell r="AA603">
            <v>66512.5</v>
          </cell>
          <cell r="AB603">
            <v>66497.5</v>
          </cell>
        </row>
        <row r="604">
          <cell r="B604" t="str">
            <v>Heung-A Jakarta </v>
          </cell>
          <cell r="C604" t="str">
            <v>Heung-A</v>
          </cell>
        </row>
        <row r="604">
          <cell r="F604" t="str">
            <v>第35期</v>
          </cell>
        </row>
        <row r="604">
          <cell r="I604" t="str">
            <v>2019.09.26-2019.10.11</v>
          </cell>
        </row>
        <row r="604">
          <cell r="Y604" t="str">
            <v>1.25%佣金</v>
          </cell>
        </row>
        <row r="604">
          <cell r="AA604">
            <v>80728.125</v>
          </cell>
          <cell r="AB604">
            <v>80689.85</v>
          </cell>
        </row>
        <row r="605">
          <cell r="B605" t="str">
            <v>JRS CORVUS</v>
          </cell>
          <cell r="C605" t="str">
            <v>ONE</v>
          </cell>
        </row>
        <row r="605">
          <cell r="F605" t="str">
            <v>prefinal</v>
          </cell>
        </row>
        <row r="605">
          <cell r="I605" t="str">
            <v>2019.09.27-2019.10.07</v>
          </cell>
        </row>
        <row r="605">
          <cell r="Y605" t="str">
            <v>1.25%佣金/停租（19.09.14 1218-09.20 0712 5.7875天）/船东费预留/船东费</v>
          </cell>
        </row>
        <row r="605">
          <cell r="AA605">
            <v>-75950.5072739726</v>
          </cell>
          <cell r="AB605">
            <v>0</v>
          </cell>
        </row>
        <row r="606">
          <cell r="B606" t="str">
            <v>ACACIA VIRGO</v>
          </cell>
          <cell r="C606" t="str">
            <v>ONE</v>
          </cell>
        </row>
        <row r="606">
          <cell r="F606" t="str">
            <v>final</v>
          </cell>
        </row>
        <row r="606">
          <cell r="I606" t="str">
            <v>2019.09.29-2019.10.01</v>
          </cell>
        </row>
        <row r="606">
          <cell r="Y606" t="str">
            <v>1.25%佣金/927e劳务费/停租（8.20-8.24 4天）（7.17 0418-7.19 1850 2.6056天）（7.20 2300-7.24 0055 3.07986天）/船东费/交还船检验费</v>
          </cell>
        </row>
        <row r="606">
          <cell r="AA606">
            <v>-8325.19146164386</v>
          </cell>
          <cell r="AB606">
            <v>-8325.19</v>
          </cell>
        </row>
        <row r="607">
          <cell r="B607" t="str">
            <v>ACACIA VIRGO</v>
          </cell>
          <cell r="C607" t="str">
            <v>LYGCK</v>
          </cell>
        </row>
        <row r="607">
          <cell r="F607" t="str">
            <v>final</v>
          </cell>
        </row>
        <row r="607">
          <cell r="I607" t="str">
            <v>2019.06.22-2019.06.30</v>
          </cell>
        </row>
        <row r="607">
          <cell r="Y607" t="str">
            <v>船员劳务费</v>
          </cell>
        </row>
        <row r="607">
          <cell r="AA607">
            <v>525</v>
          </cell>
          <cell r="AB607">
            <v>521.41</v>
          </cell>
        </row>
        <row r="608">
          <cell r="B608" t="str">
            <v>JRS CORVUS</v>
          </cell>
          <cell r="C608" t="str">
            <v>ONE</v>
          </cell>
        </row>
        <row r="608">
          <cell r="F608" t="str">
            <v>final</v>
          </cell>
        </row>
        <row r="608">
          <cell r="I608" t="str">
            <v>2019.09.27-2019.10.07</v>
          </cell>
        </row>
        <row r="608">
          <cell r="Y608" t="str">
            <v>船东费预留返还/还船检验费/船东费</v>
          </cell>
        </row>
        <row r="608">
          <cell r="AA608">
            <v>4212.74</v>
          </cell>
          <cell r="AB608">
            <v>3159.67</v>
          </cell>
        </row>
        <row r="609">
          <cell r="B609" t="str">
            <v>ACACIA TAURUS</v>
          </cell>
          <cell r="C609" t="str">
            <v>STM</v>
          </cell>
        </row>
        <row r="609">
          <cell r="F609" t="str">
            <v>第31期</v>
          </cell>
        </row>
        <row r="609">
          <cell r="I609" t="str">
            <v>2019.09.30-2019.10.15</v>
          </cell>
        </row>
        <row r="609">
          <cell r="AA609">
            <v>60650</v>
          </cell>
          <cell r="AB609">
            <v>60650</v>
          </cell>
        </row>
        <row r="610">
          <cell r="B610" t="str">
            <v>Heung-A Manila</v>
          </cell>
          <cell r="C610" t="str">
            <v>SCP</v>
          </cell>
        </row>
        <row r="610">
          <cell r="F610" t="str">
            <v>第19期</v>
          </cell>
        </row>
        <row r="610">
          <cell r="I610" t="str">
            <v>2019.09.30-2019.10.15</v>
          </cell>
        </row>
        <row r="610">
          <cell r="Y610" t="str">
            <v>1.25%佣金/船东费</v>
          </cell>
        </row>
        <row r="610">
          <cell r="AA610">
            <v>79522.8552739726</v>
          </cell>
          <cell r="AB610">
            <v>79519.27</v>
          </cell>
        </row>
        <row r="611">
          <cell r="B611" t="str">
            <v>ACACIA LIBRA</v>
          </cell>
          <cell r="C611" t="str">
            <v>ONE</v>
          </cell>
        </row>
        <row r="611">
          <cell r="F611" t="str">
            <v>第03期</v>
          </cell>
        </row>
        <row r="611">
          <cell r="I611" t="str">
            <v>2019.09.30-2019.10.15</v>
          </cell>
        </row>
        <row r="611">
          <cell r="Y611" t="str">
            <v>1.25%佣金</v>
          </cell>
        </row>
        <row r="611">
          <cell r="AA611">
            <v>254761.756164384</v>
          </cell>
        </row>
        <row r="612">
          <cell r="B612" t="str">
            <v>ACACIA VIRGO</v>
          </cell>
          <cell r="C612" t="str">
            <v>Heung-A</v>
          </cell>
        </row>
        <row r="612">
          <cell r="F612" t="str">
            <v>第01期</v>
          </cell>
        </row>
        <row r="612">
          <cell r="I612" t="str">
            <v>2019.10.04-2019.10.19</v>
          </cell>
        </row>
        <row r="612">
          <cell r="Y612" t="str">
            <v>1.25%佣金</v>
          </cell>
        </row>
        <row r="612">
          <cell r="AA612">
            <v>100150</v>
          </cell>
          <cell r="AB612">
            <v>100131.36</v>
          </cell>
        </row>
        <row r="613">
          <cell r="B613" t="str">
            <v>OPDR LISBOA</v>
          </cell>
          <cell r="C613" t="str">
            <v>HEDE</v>
          </cell>
        </row>
        <row r="613">
          <cell r="F613" t="str">
            <v>第16期</v>
          </cell>
        </row>
        <row r="613">
          <cell r="I613" t="str">
            <v>2019.10.04-2019.10.19</v>
          </cell>
        </row>
        <row r="613">
          <cell r="Y613" t="str">
            <v>1915ew-1916ew 劳务费</v>
          </cell>
        </row>
        <row r="613">
          <cell r="AA613">
            <v>77756</v>
          </cell>
          <cell r="AB613">
            <v>77756</v>
          </cell>
        </row>
        <row r="614">
          <cell r="B614" t="str">
            <v>ACACIA HAWK</v>
          </cell>
          <cell r="C614" t="str">
            <v>CMS</v>
          </cell>
        </row>
        <row r="614">
          <cell r="F614" t="str">
            <v>第42期</v>
          </cell>
        </row>
        <row r="614">
          <cell r="I614" t="str">
            <v>2019.10.05-2019.10.20</v>
          </cell>
        </row>
        <row r="614">
          <cell r="AA614">
            <v>75542.4657534247</v>
          </cell>
          <cell r="AB614">
            <v>75522.47</v>
          </cell>
        </row>
        <row r="615">
          <cell r="B615" t="str">
            <v>ACACIA MING</v>
          </cell>
          <cell r="C615" t="str">
            <v>KMTC</v>
          </cell>
        </row>
        <row r="615">
          <cell r="F615" t="str">
            <v>第02期</v>
          </cell>
        </row>
        <row r="615">
          <cell r="I615" t="str">
            <v>2019.10.06-2019.10.21</v>
          </cell>
        </row>
        <row r="615">
          <cell r="Y615" t="str">
            <v>1.25%佣金/交船检验费</v>
          </cell>
        </row>
        <row r="615">
          <cell r="AA615">
            <v>167029.19</v>
          </cell>
          <cell r="AB615">
            <v>167027.28</v>
          </cell>
        </row>
        <row r="616">
          <cell r="B616" t="str">
            <v>Heung-A Singapore</v>
          </cell>
          <cell r="C616" t="str">
            <v>SNL</v>
          </cell>
        </row>
        <row r="616">
          <cell r="F616" t="str">
            <v>final</v>
          </cell>
        </row>
        <row r="616">
          <cell r="I616" t="str">
            <v>2019.10.06-2019.10.10</v>
          </cell>
        </row>
        <row r="616">
          <cell r="Y616" t="str">
            <v>还船检验费</v>
          </cell>
        </row>
        <row r="616">
          <cell r="AA616">
            <v>-58435.1141666667</v>
          </cell>
          <cell r="AB616">
            <v>-58435.11</v>
          </cell>
        </row>
        <row r="617">
          <cell r="B617" t="str">
            <v>ACACIA ARIES</v>
          </cell>
          <cell r="C617" t="str">
            <v>STM</v>
          </cell>
        </row>
        <row r="617">
          <cell r="F617" t="str">
            <v>第19期</v>
          </cell>
        </row>
        <row r="617">
          <cell r="I617" t="str">
            <v>2019.10.07-2019.10.22</v>
          </cell>
        </row>
        <row r="617">
          <cell r="AA617">
            <v>60650</v>
          </cell>
          <cell r="AB617">
            <v>60650</v>
          </cell>
        </row>
        <row r="618">
          <cell r="B618" t="str">
            <v>ACACIA MAKOTO</v>
          </cell>
          <cell r="C618" t="str">
            <v>STM</v>
          </cell>
        </row>
        <row r="618">
          <cell r="F618" t="str">
            <v>第32期</v>
          </cell>
        </row>
        <row r="618">
          <cell r="I618" t="str">
            <v>2019.10.07-2019.10.22</v>
          </cell>
        </row>
        <row r="618">
          <cell r="AA618">
            <v>91200</v>
          </cell>
          <cell r="AB618">
            <v>91200</v>
          </cell>
        </row>
        <row r="619">
          <cell r="B619" t="str">
            <v>ACACIA LEO</v>
          </cell>
          <cell r="C619" t="str">
            <v>STM</v>
          </cell>
        </row>
        <row r="619">
          <cell r="F619" t="str">
            <v>prefinal</v>
          </cell>
        </row>
        <row r="619">
          <cell r="I619" t="str">
            <v>2019.10.08-2019.10.29</v>
          </cell>
        </row>
        <row r="619">
          <cell r="Y619" t="str">
            <v>船东费/船东费预留</v>
          </cell>
        </row>
        <row r="619">
          <cell r="AA619">
            <v>-158670.300666667</v>
          </cell>
          <cell r="AB619">
            <v>-158670.3</v>
          </cell>
        </row>
        <row r="620">
          <cell r="B620" t="str">
            <v>JRS CARINA</v>
          </cell>
          <cell r="C620" t="str">
            <v>CCL</v>
          </cell>
        </row>
        <row r="620">
          <cell r="F620" t="str">
            <v>第32期</v>
          </cell>
        </row>
        <row r="620">
          <cell r="I620" t="str">
            <v>2019.10.08-2019.10.23</v>
          </cell>
        </row>
        <row r="620">
          <cell r="AA620">
            <v>70600</v>
          </cell>
          <cell r="AB620">
            <v>70591.71</v>
          </cell>
        </row>
        <row r="621">
          <cell r="B621" t="str">
            <v>ACACIA LAN</v>
          </cell>
          <cell r="C621" t="str">
            <v>Heung-A</v>
          </cell>
        </row>
        <row r="621">
          <cell r="F621" t="str">
            <v>第11期</v>
          </cell>
        </row>
        <row r="621">
          <cell r="I621" t="str">
            <v>2019.10.10-2019.10.25</v>
          </cell>
        </row>
        <row r="621">
          <cell r="Y621" t="str">
            <v>船东费</v>
          </cell>
        </row>
        <row r="621">
          <cell r="AA621">
            <v>66032.02</v>
          </cell>
          <cell r="AB621">
            <v>66017.02</v>
          </cell>
        </row>
        <row r="622">
          <cell r="B622" t="str">
            <v>Heung-A Jakarta </v>
          </cell>
          <cell r="C622" t="str">
            <v>Heung-A</v>
          </cell>
        </row>
        <row r="622">
          <cell r="F622" t="str">
            <v>第36期</v>
          </cell>
        </row>
        <row r="622">
          <cell r="I622" t="str">
            <v>2019.10.11-2019.10.26</v>
          </cell>
        </row>
        <row r="622">
          <cell r="Y622" t="str">
            <v>1.25%佣金</v>
          </cell>
        </row>
        <row r="622">
          <cell r="AA622">
            <v>80728.125</v>
          </cell>
          <cell r="AB622">
            <v>80689.85</v>
          </cell>
        </row>
        <row r="623">
          <cell r="B623" t="str">
            <v>JRS CORVUS</v>
          </cell>
          <cell r="C623" t="str">
            <v>STM</v>
          </cell>
        </row>
        <row r="623">
          <cell r="F623" t="str">
            <v>第01期</v>
          </cell>
        </row>
        <row r="623">
          <cell r="I623" t="str">
            <v>2019.10.11-2019.10.26</v>
          </cell>
        </row>
        <row r="623">
          <cell r="AA623">
            <v>72700</v>
          </cell>
          <cell r="AB623">
            <v>72700</v>
          </cell>
        </row>
        <row r="624">
          <cell r="B624" t="str">
            <v>ACACIA TAURUS</v>
          </cell>
          <cell r="C624" t="str">
            <v>STM</v>
          </cell>
        </row>
        <row r="624">
          <cell r="F624" t="str">
            <v>第32期</v>
          </cell>
        </row>
        <row r="624">
          <cell r="I624" t="str">
            <v>2019.10.15-2019.10.30</v>
          </cell>
        </row>
        <row r="624">
          <cell r="AA624">
            <v>60650</v>
          </cell>
          <cell r="AB624">
            <v>60650</v>
          </cell>
        </row>
        <row r="625">
          <cell r="B625" t="str">
            <v>Heung-A Manila</v>
          </cell>
          <cell r="C625" t="str">
            <v>SCP</v>
          </cell>
        </row>
        <row r="625">
          <cell r="F625" t="str">
            <v>第20期</v>
          </cell>
        </row>
        <row r="625">
          <cell r="I625" t="str">
            <v>2019.10.15-2019.10.30</v>
          </cell>
        </row>
        <row r="625">
          <cell r="Y625" t="str">
            <v>1.25%佣金</v>
          </cell>
        </row>
        <row r="625">
          <cell r="AA625">
            <v>45425.3852739726</v>
          </cell>
          <cell r="AB625">
            <v>45421.76</v>
          </cell>
        </row>
        <row r="626">
          <cell r="B626" t="str">
            <v>ACACIA LIBRA</v>
          </cell>
          <cell r="C626" t="str">
            <v>ONE</v>
          </cell>
        </row>
        <row r="626">
          <cell r="F626" t="str">
            <v>第04期</v>
          </cell>
        </row>
        <row r="626">
          <cell r="I626" t="str">
            <v>2019.10.15-2019.10.30</v>
          </cell>
        </row>
        <row r="626">
          <cell r="Y626" t="str">
            <v>1.25%佣金/V.031WE 劳务费</v>
          </cell>
        </row>
        <row r="626">
          <cell r="AA626">
            <v>100789.106164384</v>
          </cell>
        </row>
        <row r="627">
          <cell r="B627" t="str">
            <v>ACACIA VIRGO</v>
          </cell>
          <cell r="C627" t="str">
            <v>Heung-A</v>
          </cell>
        </row>
        <row r="627">
          <cell r="F627" t="str">
            <v>第02期</v>
          </cell>
        </row>
        <row r="627">
          <cell r="I627" t="str">
            <v>2019.10.19-2019.11.03</v>
          </cell>
        </row>
        <row r="627">
          <cell r="Y627" t="str">
            <v>1.25%佣金</v>
          </cell>
        </row>
        <row r="627">
          <cell r="AA627">
            <v>100150</v>
          </cell>
          <cell r="AB627">
            <v>100131.36</v>
          </cell>
        </row>
        <row r="628">
          <cell r="B628" t="str">
            <v>OPDR LISBOA</v>
          </cell>
          <cell r="C628" t="str">
            <v>HEDE</v>
          </cell>
        </row>
        <row r="628">
          <cell r="F628" t="str">
            <v>第17期</v>
          </cell>
        </row>
        <row r="628">
          <cell r="I628" t="str">
            <v>2019.10.19-2019.11.03</v>
          </cell>
        </row>
        <row r="628">
          <cell r="Y628" t="str">
            <v>1917ew 劳务费</v>
          </cell>
        </row>
        <row r="628">
          <cell r="AA628">
            <v>76722</v>
          </cell>
          <cell r="AB628">
            <v>76722</v>
          </cell>
        </row>
        <row r="629">
          <cell r="B629" t="str">
            <v>ACACIA HAWK</v>
          </cell>
          <cell r="C629" t="str">
            <v>CMS</v>
          </cell>
        </row>
        <row r="629">
          <cell r="F629" t="str">
            <v>第43期</v>
          </cell>
        </row>
        <row r="629">
          <cell r="I629" t="str">
            <v>2019.10.20-2019.11.04</v>
          </cell>
        </row>
        <row r="629">
          <cell r="AA629">
            <v>75542.4657534247</v>
          </cell>
          <cell r="AB629">
            <v>75522.47</v>
          </cell>
        </row>
        <row r="630">
          <cell r="B630" t="str">
            <v>ACACIA MING</v>
          </cell>
          <cell r="C630" t="str">
            <v>KMTC</v>
          </cell>
        </row>
        <row r="630">
          <cell r="F630" t="str">
            <v>第03期</v>
          </cell>
        </row>
        <row r="630">
          <cell r="I630" t="str">
            <v>2019.10.21-2019.11.05</v>
          </cell>
        </row>
        <row r="630">
          <cell r="Y630" t="str">
            <v>1.25%佣金</v>
          </cell>
        </row>
        <row r="630">
          <cell r="AA630">
            <v>74762.5</v>
          </cell>
          <cell r="AB630">
            <v>74760.59</v>
          </cell>
        </row>
        <row r="631">
          <cell r="B631" t="str">
            <v>Heung-A Singapore</v>
          </cell>
          <cell r="C631" t="str">
            <v>SNL</v>
          </cell>
        </row>
        <row r="631">
          <cell r="F631" t="str">
            <v>第01期</v>
          </cell>
        </row>
        <row r="631">
          <cell r="I631" t="str">
            <v>2019.10.22-2019.11.06</v>
          </cell>
        </row>
        <row r="631">
          <cell r="AA631">
            <v>79825</v>
          </cell>
          <cell r="AB631">
            <v>79798.85</v>
          </cell>
        </row>
        <row r="632">
          <cell r="B632" t="str">
            <v>ACACIA ARIES</v>
          </cell>
          <cell r="C632" t="str">
            <v>STM</v>
          </cell>
        </row>
        <row r="632">
          <cell r="F632" t="str">
            <v>第20期</v>
          </cell>
        </row>
        <row r="632">
          <cell r="I632" t="str">
            <v>2019.10.22-2019.11.06</v>
          </cell>
        </row>
        <row r="632">
          <cell r="Y632" t="str">
            <v>船东费</v>
          </cell>
        </row>
        <row r="632">
          <cell r="AA632">
            <v>60392.27</v>
          </cell>
          <cell r="AB632">
            <v>60392.27</v>
          </cell>
        </row>
        <row r="633">
          <cell r="B633" t="str">
            <v>ACACIA MAKOTO</v>
          </cell>
          <cell r="C633" t="str">
            <v>STM</v>
          </cell>
        </row>
        <row r="633">
          <cell r="F633" t="str">
            <v>第33期</v>
          </cell>
        </row>
        <row r="633">
          <cell r="I633" t="str">
            <v>2019.10.22-2019.11.06</v>
          </cell>
        </row>
        <row r="633">
          <cell r="AA633">
            <v>91200</v>
          </cell>
          <cell r="AB633">
            <v>91200</v>
          </cell>
        </row>
        <row r="634">
          <cell r="B634" t="str">
            <v>JRS CARINA</v>
          </cell>
          <cell r="C634" t="str">
            <v>CCL</v>
          </cell>
        </row>
        <row r="634">
          <cell r="F634" t="str">
            <v>第33期</v>
          </cell>
        </row>
        <row r="634">
          <cell r="I634" t="str">
            <v>2019.10.23-2019.11.07</v>
          </cell>
        </row>
        <row r="634">
          <cell r="Y634" t="str">
            <v>船东费</v>
          </cell>
        </row>
        <row r="634">
          <cell r="AA634">
            <v>51103.741875</v>
          </cell>
          <cell r="AB634">
            <v>51101.34</v>
          </cell>
        </row>
        <row r="635">
          <cell r="B635" t="str">
            <v>ACACIA LAN</v>
          </cell>
          <cell r="C635" t="str">
            <v>Heung-A</v>
          </cell>
        </row>
        <row r="635">
          <cell r="F635" t="str">
            <v>prefinal</v>
          </cell>
        </row>
        <row r="635">
          <cell r="I635" t="str">
            <v>2019.10.25-2019.11.18</v>
          </cell>
        </row>
        <row r="635">
          <cell r="Y635" t="str">
            <v>还船检验费/船东费预留/船东费</v>
          </cell>
        </row>
        <row r="635">
          <cell r="AA635">
            <v>29772.952</v>
          </cell>
          <cell r="AB635">
            <v>29772.9</v>
          </cell>
        </row>
        <row r="636">
          <cell r="B636" t="str">
            <v>Heung-A Jakarta </v>
          </cell>
          <cell r="C636" t="str">
            <v>Heung-A</v>
          </cell>
        </row>
        <row r="636">
          <cell r="F636" t="str">
            <v>第37期</v>
          </cell>
        </row>
        <row r="636">
          <cell r="I636" t="str">
            <v>2019.10.26-2019.11.10</v>
          </cell>
        </row>
        <row r="636">
          <cell r="Y636" t="str">
            <v>1.25%佣金</v>
          </cell>
        </row>
        <row r="636">
          <cell r="AA636">
            <v>80728.125</v>
          </cell>
          <cell r="AB636">
            <v>80689.83</v>
          </cell>
        </row>
        <row r="637">
          <cell r="B637" t="str">
            <v>JRS CORVUS</v>
          </cell>
          <cell r="C637" t="str">
            <v>STM</v>
          </cell>
        </row>
        <row r="637">
          <cell r="F637" t="str">
            <v>prefinal</v>
          </cell>
        </row>
        <row r="637">
          <cell r="I637" t="str">
            <v>2019.10.26-2019.11.10</v>
          </cell>
        </row>
        <row r="637">
          <cell r="Y637" t="str">
            <v>船东费预留/停租（19.10.20 0312-10.25 1630 5.5542天）</v>
          </cell>
        </row>
        <row r="637">
          <cell r="AA637">
            <v>176579.158</v>
          </cell>
          <cell r="AB637">
            <v>176579.16</v>
          </cell>
        </row>
        <row r="638">
          <cell r="B638" t="str">
            <v>JRS CORVUS</v>
          </cell>
          <cell r="C638" t="str">
            <v>STM</v>
          </cell>
        </row>
        <row r="638">
          <cell r="F638" t="str">
            <v>final</v>
          </cell>
        </row>
        <row r="638">
          <cell r="I638" t="str">
            <v>2019.10.26-2019.11.10</v>
          </cell>
        </row>
        <row r="638">
          <cell r="Y638" t="str">
            <v>船东费预留返还/船东费</v>
          </cell>
        </row>
        <row r="638">
          <cell r="AA638">
            <v>1900.5</v>
          </cell>
          <cell r="AB638">
            <v>1900.5</v>
          </cell>
        </row>
        <row r="639">
          <cell r="B639" t="str">
            <v>ACACIA LEO</v>
          </cell>
          <cell r="C639" t="str">
            <v>TSL</v>
          </cell>
        </row>
        <row r="639">
          <cell r="F639" t="str">
            <v>第01期</v>
          </cell>
        </row>
        <row r="639">
          <cell r="I639" t="str">
            <v>2019.10.30-2019.11.06</v>
          </cell>
        </row>
        <row r="639">
          <cell r="Y639" t="str">
            <v>1.25%佣金</v>
          </cell>
        </row>
        <row r="639">
          <cell r="AA639">
            <v>38006.1643835616</v>
          </cell>
          <cell r="AB639">
            <v>38006.16</v>
          </cell>
        </row>
        <row r="640">
          <cell r="B640" t="str">
            <v>ACACIA LEO</v>
          </cell>
          <cell r="C640" t="str">
            <v>STM</v>
          </cell>
        </row>
        <row r="640">
          <cell r="F640" t="str">
            <v>final</v>
          </cell>
        </row>
        <row r="640">
          <cell r="I640" t="str">
            <v>2019.10.08-2019.10.29</v>
          </cell>
        </row>
        <row r="640">
          <cell r="Y640" t="str">
            <v>船东费预留返还</v>
          </cell>
        </row>
        <row r="640">
          <cell r="AA640">
            <v>1086.37</v>
          </cell>
          <cell r="AB640">
            <v>1086.37</v>
          </cell>
        </row>
        <row r="641">
          <cell r="B641" t="str">
            <v>ACACIA TAURUS</v>
          </cell>
          <cell r="C641" t="str">
            <v>STM</v>
          </cell>
        </row>
        <row r="641">
          <cell r="F641" t="str">
            <v>第33期</v>
          </cell>
        </row>
        <row r="641">
          <cell r="I641" t="str">
            <v>2019.10.30-2019.11.14</v>
          </cell>
        </row>
        <row r="641">
          <cell r="Y641" t="str">
            <v>船东费</v>
          </cell>
        </row>
        <row r="641">
          <cell r="AA641">
            <v>60546.91</v>
          </cell>
          <cell r="AB641">
            <v>60546.91</v>
          </cell>
        </row>
        <row r="642">
          <cell r="B642" t="str">
            <v>Heung-A Manila</v>
          </cell>
          <cell r="C642" t="str">
            <v>SCP</v>
          </cell>
        </row>
        <row r="642">
          <cell r="F642" t="str">
            <v>第21期</v>
          </cell>
        </row>
        <row r="642">
          <cell r="I642" t="str">
            <v>2019.10.30-2019.11.14</v>
          </cell>
        </row>
        <row r="642">
          <cell r="Y642" t="str">
            <v>1.25%佣金/船东费</v>
          </cell>
        </row>
        <row r="642">
          <cell r="AA642">
            <v>2621.1252739726</v>
          </cell>
          <cell r="AB642">
            <v>2621.13</v>
          </cell>
        </row>
        <row r="643">
          <cell r="B643" t="str">
            <v>ACACIA LIBRA</v>
          </cell>
          <cell r="C643" t="str">
            <v>ONE</v>
          </cell>
        </row>
        <row r="643">
          <cell r="F643" t="str">
            <v>prefinal</v>
          </cell>
        </row>
        <row r="643">
          <cell r="I643" t="str">
            <v>2019.10.30-2019.11.04</v>
          </cell>
        </row>
        <row r="643">
          <cell r="Y643" t="str">
            <v>1.25%佣金</v>
          </cell>
        </row>
        <row r="643">
          <cell r="AA643">
            <v>-273019.922739726</v>
          </cell>
        </row>
        <row r="644">
          <cell r="B644" t="str">
            <v>ACACIA LAN</v>
          </cell>
          <cell r="C644" t="str">
            <v>Heung-A</v>
          </cell>
        </row>
        <row r="644">
          <cell r="F644" t="str">
            <v>final</v>
          </cell>
        </row>
        <row r="644">
          <cell r="I644" t="str">
            <v>2019.10.25-2019.11.18</v>
          </cell>
        </row>
        <row r="644">
          <cell r="Y644" t="str">
            <v>船东费预留返还/船员劳务费/船东费</v>
          </cell>
        </row>
        <row r="644">
          <cell r="AA644">
            <v>8996.71</v>
          </cell>
          <cell r="AB644">
            <v>8996.71</v>
          </cell>
        </row>
        <row r="645">
          <cell r="B645" t="str">
            <v>ACACIA VIRGO</v>
          </cell>
          <cell r="C645" t="str">
            <v>Heung-A</v>
          </cell>
        </row>
        <row r="645">
          <cell r="F645" t="str">
            <v>第03期</v>
          </cell>
        </row>
        <row r="645">
          <cell r="I645" t="str">
            <v>2019.11.03-2019.11.18</v>
          </cell>
        </row>
        <row r="645">
          <cell r="Y645" t="str">
            <v>1.25%佣金</v>
          </cell>
        </row>
        <row r="645">
          <cell r="AA645">
            <v>100150</v>
          </cell>
          <cell r="AB645">
            <v>100146.37</v>
          </cell>
        </row>
        <row r="646">
          <cell r="B646" t="str">
            <v>OPDR LISBOA</v>
          </cell>
          <cell r="C646" t="str">
            <v>HEDE</v>
          </cell>
        </row>
        <row r="646">
          <cell r="F646" t="str">
            <v>prefinal</v>
          </cell>
        </row>
        <row r="646">
          <cell r="I646" t="str">
            <v>2019.11.03-2019.12.02</v>
          </cell>
        </row>
        <row r="646">
          <cell r="Y646" t="str">
            <v>1918-1919EW 劳务费/船东费预留/还船检验费</v>
          </cell>
        </row>
        <row r="646">
          <cell r="AA646">
            <v>31579</v>
          </cell>
          <cell r="AB646">
            <v>30000</v>
          </cell>
        </row>
        <row r="647">
          <cell r="B647" t="str">
            <v>ACACIA HAWK</v>
          </cell>
          <cell r="C647" t="str">
            <v>CMS</v>
          </cell>
        </row>
        <row r="647">
          <cell r="F647" t="str">
            <v>第44期</v>
          </cell>
        </row>
        <row r="647">
          <cell r="I647" t="str">
            <v>2019.11.04-2019.11.19</v>
          </cell>
        </row>
        <row r="647">
          <cell r="AA647">
            <v>75542.4657534247</v>
          </cell>
          <cell r="AB647">
            <v>75522.47</v>
          </cell>
        </row>
        <row r="648">
          <cell r="B648" t="str">
            <v>ACACIA LEO</v>
          </cell>
          <cell r="C648" t="str">
            <v>TSL</v>
          </cell>
        </row>
        <row r="648">
          <cell r="F648" t="str">
            <v>第02期</v>
          </cell>
        </row>
        <row r="648">
          <cell r="I648" t="str">
            <v>2019.11.06-2019.11.13</v>
          </cell>
        </row>
        <row r="648">
          <cell r="Y648" t="str">
            <v>1.25%佣金</v>
          </cell>
        </row>
        <row r="648">
          <cell r="AA648">
            <v>38006.1643835616</v>
          </cell>
          <cell r="AB648">
            <v>37982.89</v>
          </cell>
        </row>
        <row r="649">
          <cell r="B649" t="str">
            <v>ACACIA MING</v>
          </cell>
          <cell r="C649" t="str">
            <v>KMTC</v>
          </cell>
        </row>
        <row r="649">
          <cell r="F649" t="str">
            <v>第04期</v>
          </cell>
        </row>
        <row r="649">
          <cell r="I649" t="str">
            <v>2019.11.05-2019.11.20</v>
          </cell>
        </row>
        <row r="649">
          <cell r="Y649" t="str">
            <v>1.25%佣金</v>
          </cell>
        </row>
        <row r="649">
          <cell r="AA649">
            <v>74762.5</v>
          </cell>
          <cell r="AB649">
            <v>74760.59</v>
          </cell>
        </row>
        <row r="650">
          <cell r="B650" t="str">
            <v>Heung-A Singapore</v>
          </cell>
          <cell r="C650" t="str">
            <v>SNL</v>
          </cell>
        </row>
        <row r="650">
          <cell r="F650" t="str">
            <v>第02期</v>
          </cell>
        </row>
        <row r="650">
          <cell r="I650" t="str">
            <v>2019.11.06-2019.11.21</v>
          </cell>
        </row>
        <row r="650">
          <cell r="Y650" t="str">
            <v>交船检验费</v>
          </cell>
        </row>
        <row r="650">
          <cell r="AA650">
            <v>213789.6969</v>
          </cell>
          <cell r="AB650">
            <v>213763.54</v>
          </cell>
        </row>
        <row r="651">
          <cell r="B651" t="str">
            <v>ACACIA ARIES</v>
          </cell>
          <cell r="C651" t="str">
            <v>STM</v>
          </cell>
        </row>
        <row r="651">
          <cell r="F651" t="str">
            <v>第21期</v>
          </cell>
        </row>
        <row r="651">
          <cell r="I651" t="str">
            <v>2019.11.06-2019.11.21</v>
          </cell>
        </row>
        <row r="651">
          <cell r="AA651">
            <v>60650</v>
          </cell>
          <cell r="AB651">
            <v>60650</v>
          </cell>
        </row>
        <row r="652">
          <cell r="B652" t="str">
            <v>ACACIA MAKOTO</v>
          </cell>
          <cell r="C652" t="str">
            <v>STM</v>
          </cell>
        </row>
        <row r="652">
          <cell r="F652" t="str">
            <v>第34期</v>
          </cell>
        </row>
        <row r="652">
          <cell r="I652" t="str">
            <v>2019.11.06-2019.11.21</v>
          </cell>
        </row>
        <row r="652">
          <cell r="Y652" t="str">
            <v>船东费</v>
          </cell>
        </row>
        <row r="652">
          <cell r="AA652">
            <v>89752.14</v>
          </cell>
          <cell r="AB652">
            <v>89752.14</v>
          </cell>
        </row>
        <row r="653">
          <cell r="B653" t="str">
            <v>JRS CARINA</v>
          </cell>
          <cell r="C653" t="str">
            <v>CCL</v>
          </cell>
        </row>
        <row r="653">
          <cell r="F653" t="str">
            <v>第34期</v>
          </cell>
        </row>
        <row r="653">
          <cell r="I653" t="str">
            <v>2019.11.07-2019.11.22</v>
          </cell>
        </row>
        <row r="653">
          <cell r="AA653">
            <v>70600</v>
          </cell>
          <cell r="AB653">
            <v>70591.7</v>
          </cell>
        </row>
        <row r="654">
          <cell r="B654" t="str">
            <v>ACACIA LIBRA</v>
          </cell>
          <cell r="C654" t="str">
            <v>STM</v>
          </cell>
        </row>
        <row r="654">
          <cell r="F654" t="str">
            <v>第01期</v>
          </cell>
        </row>
        <row r="654">
          <cell r="I654" t="str">
            <v>2019.11.08-2019.11.16</v>
          </cell>
        </row>
        <row r="654">
          <cell r="Y654" t="str">
            <v>船东费预留/船东费</v>
          </cell>
        </row>
        <row r="654">
          <cell r="AA654">
            <v>113116.014666667</v>
          </cell>
          <cell r="AB654">
            <v>113116.01</v>
          </cell>
        </row>
        <row r="655">
          <cell r="B655" t="str">
            <v>ACACIA LIBRA</v>
          </cell>
          <cell r="C655" t="str">
            <v>STM</v>
          </cell>
        </row>
        <row r="655">
          <cell r="F655" t="str">
            <v>final</v>
          </cell>
        </row>
        <row r="655">
          <cell r="I655" t="str">
            <v>2019.11.08-2019.11.16</v>
          </cell>
        </row>
        <row r="655">
          <cell r="Y655" t="str">
            <v>船东费预留返还/船东费</v>
          </cell>
        </row>
        <row r="655">
          <cell r="AA655">
            <v>936.4</v>
          </cell>
          <cell r="AB655">
            <v>936.4</v>
          </cell>
        </row>
        <row r="656">
          <cell r="B656" t="str">
            <v>Heung-A Jakarta </v>
          </cell>
          <cell r="C656" t="str">
            <v>Heung-A</v>
          </cell>
        </row>
        <row r="656">
          <cell r="F656" t="str">
            <v>第38期</v>
          </cell>
        </row>
        <row r="656">
          <cell r="I656" t="str">
            <v>2019.11.10-2019.11.25</v>
          </cell>
        </row>
        <row r="656">
          <cell r="Y656" t="str">
            <v>1.25%佣金</v>
          </cell>
        </row>
        <row r="656">
          <cell r="AA656">
            <v>80728.125</v>
          </cell>
          <cell r="AB656">
            <v>80714.83</v>
          </cell>
        </row>
        <row r="657">
          <cell r="B657" t="str">
            <v>JRS CORVUS</v>
          </cell>
          <cell r="C657" t="str">
            <v>HEDE</v>
          </cell>
        </row>
        <row r="657">
          <cell r="F657" t="str">
            <v>第01期</v>
          </cell>
        </row>
        <row r="657">
          <cell r="I657" t="str">
            <v>2019.11.12-2019.11.27</v>
          </cell>
        </row>
        <row r="657">
          <cell r="AA657">
            <v>75600</v>
          </cell>
          <cell r="AB657">
            <v>75600</v>
          </cell>
        </row>
        <row r="658">
          <cell r="B658" t="str">
            <v>ACACIA LEO</v>
          </cell>
          <cell r="C658" t="str">
            <v>TSL</v>
          </cell>
        </row>
        <row r="658">
          <cell r="F658" t="str">
            <v>prefinal</v>
          </cell>
        </row>
        <row r="658">
          <cell r="I658" t="str">
            <v>2019.11.13-2019.11.23</v>
          </cell>
        </row>
        <row r="658">
          <cell r="Y658" t="str">
            <v>1.25%佣金/船东费预估/劳务费19044-19045ew/停租（11.01 1814-11.05 1938LT 4.06天）</v>
          </cell>
        </row>
        <row r="658">
          <cell r="AA658">
            <v>142366.957534247</v>
          </cell>
          <cell r="AB658">
            <v>142343.62</v>
          </cell>
        </row>
        <row r="659">
          <cell r="B659" t="str">
            <v>ACACIA TAURUS</v>
          </cell>
          <cell r="C659" t="str">
            <v>STM</v>
          </cell>
        </row>
        <row r="659">
          <cell r="F659" t="str">
            <v>第34期</v>
          </cell>
        </row>
        <row r="659">
          <cell r="I659" t="str">
            <v>2019.11.14-2019.11.29</v>
          </cell>
        </row>
        <row r="659">
          <cell r="AA659">
            <v>60650</v>
          </cell>
          <cell r="AB659">
            <v>60650</v>
          </cell>
        </row>
        <row r="660">
          <cell r="B660" t="str">
            <v>Heung-A Manila</v>
          </cell>
          <cell r="C660" t="str">
            <v>SCP</v>
          </cell>
        </row>
        <row r="660">
          <cell r="F660" t="str">
            <v>第22期</v>
          </cell>
        </row>
        <row r="660">
          <cell r="I660" t="str">
            <v>2019.11.14-2019.11.29</v>
          </cell>
        </row>
        <row r="660">
          <cell r="Y660" t="str">
            <v>1.25%佣金/停租19.10.25 0.1944days/船东预留费返还</v>
          </cell>
        </row>
        <row r="660">
          <cell r="AA660">
            <v>123121.805273973</v>
          </cell>
          <cell r="AB660">
            <v>79118.17</v>
          </cell>
        </row>
        <row r="661">
          <cell r="B661" t="str">
            <v>ACACIA LIBRA</v>
          </cell>
          <cell r="C661" t="str">
            <v>SKR</v>
          </cell>
        </row>
        <row r="661">
          <cell r="F661" t="str">
            <v>第01期</v>
          </cell>
        </row>
        <row r="661">
          <cell r="I661" t="str">
            <v>2019.11.17-2019.12.02</v>
          </cell>
        </row>
        <row r="661">
          <cell r="AA661">
            <v>104239.726027397</v>
          </cell>
          <cell r="AB661">
            <v>104226.44</v>
          </cell>
        </row>
        <row r="662">
          <cell r="B662" t="str">
            <v>ACACIA VIRGO</v>
          </cell>
          <cell r="C662" t="str">
            <v>Heung-A</v>
          </cell>
        </row>
        <row r="662">
          <cell r="F662" t="str">
            <v>第04期</v>
          </cell>
        </row>
        <row r="662">
          <cell r="I662" t="str">
            <v>2019.11.18-2019.12.03</v>
          </cell>
        </row>
        <row r="662">
          <cell r="Y662" t="str">
            <v>1.25%佣金</v>
          </cell>
        </row>
        <row r="662">
          <cell r="AA662">
            <v>100150</v>
          </cell>
          <cell r="AB662">
            <v>100146.35</v>
          </cell>
        </row>
        <row r="663">
          <cell r="B663" t="str">
            <v>ACACIA HAWK</v>
          </cell>
          <cell r="C663" t="str">
            <v>CMS</v>
          </cell>
        </row>
        <row r="663">
          <cell r="F663" t="str">
            <v>第45期</v>
          </cell>
        </row>
        <row r="663">
          <cell r="I663" t="str">
            <v>2019.11.19-2019.12.04</v>
          </cell>
        </row>
        <row r="663">
          <cell r="Y663" t="str">
            <v>船东费</v>
          </cell>
        </row>
        <row r="663">
          <cell r="AA663">
            <v>72250.1457534246</v>
          </cell>
          <cell r="AB663">
            <v>72230.15</v>
          </cell>
        </row>
        <row r="664">
          <cell r="B664" t="str">
            <v>ACACIA MING</v>
          </cell>
          <cell r="C664" t="str">
            <v>KMTC</v>
          </cell>
        </row>
        <row r="664">
          <cell r="F664" t="str">
            <v>第05期</v>
          </cell>
        </row>
        <row r="664">
          <cell r="I664" t="str">
            <v>2019.11.20-2019.12.05</v>
          </cell>
        </row>
        <row r="664">
          <cell r="Y664" t="str">
            <v>1.25%佣金</v>
          </cell>
        </row>
        <row r="664">
          <cell r="AA664">
            <v>74762.5</v>
          </cell>
          <cell r="AB664">
            <v>74760.59</v>
          </cell>
        </row>
        <row r="665">
          <cell r="B665" t="str">
            <v>Heung-A Singapore</v>
          </cell>
          <cell r="C665" t="str">
            <v>SNL</v>
          </cell>
        </row>
        <row r="665">
          <cell r="F665" t="str">
            <v>第03期</v>
          </cell>
        </row>
        <row r="665">
          <cell r="I665" t="str">
            <v>2019.11.21-2019.12.06</v>
          </cell>
        </row>
        <row r="665">
          <cell r="AA665">
            <v>79825</v>
          </cell>
          <cell r="AB665">
            <v>79798.85</v>
          </cell>
        </row>
        <row r="666">
          <cell r="B666" t="str">
            <v>ACACIA ARIES</v>
          </cell>
          <cell r="C666" t="str">
            <v>STM</v>
          </cell>
        </row>
        <row r="666">
          <cell r="F666" t="str">
            <v>第22期</v>
          </cell>
        </row>
        <row r="666">
          <cell r="I666" t="str">
            <v>2019.11.21-2019.12.06</v>
          </cell>
        </row>
        <row r="666">
          <cell r="Y666" t="str">
            <v>船东费</v>
          </cell>
        </row>
        <row r="666">
          <cell r="AA666">
            <v>60278.68</v>
          </cell>
          <cell r="AB666">
            <v>60278.68</v>
          </cell>
        </row>
        <row r="667">
          <cell r="B667" t="str">
            <v>ACACIA MAKOTO</v>
          </cell>
          <cell r="C667" t="str">
            <v>STM</v>
          </cell>
        </row>
        <row r="667">
          <cell r="F667" t="str">
            <v>第35期</v>
          </cell>
        </row>
        <row r="667">
          <cell r="I667" t="str">
            <v>2019.11.21-2019.12.06</v>
          </cell>
        </row>
        <row r="667">
          <cell r="Y667" t="str">
            <v>船东费</v>
          </cell>
        </row>
        <row r="667">
          <cell r="AA667">
            <v>89688.13</v>
          </cell>
          <cell r="AB667">
            <v>89688.13</v>
          </cell>
        </row>
        <row r="668">
          <cell r="B668" t="str">
            <v>JRS CARINA</v>
          </cell>
          <cell r="C668" t="str">
            <v>CCL</v>
          </cell>
        </row>
        <row r="668">
          <cell r="F668" t="str">
            <v>第35期</v>
          </cell>
        </row>
        <row r="668">
          <cell r="I668" t="str">
            <v>2019.11.22-2019.12.07</v>
          </cell>
        </row>
        <row r="668">
          <cell r="Y668" t="str">
            <v>船东费/停租2019.11.10 0.13403天</v>
          </cell>
        </row>
        <row r="668">
          <cell r="AA668">
            <v>68777.6054666667</v>
          </cell>
          <cell r="AB668">
            <v>68775.35</v>
          </cell>
        </row>
        <row r="669">
          <cell r="B669" t="str">
            <v>Heung-A Jakarta </v>
          </cell>
          <cell r="C669" t="str">
            <v>Heung-A</v>
          </cell>
        </row>
        <row r="669">
          <cell r="F669" t="str">
            <v>第39期</v>
          </cell>
        </row>
        <row r="669">
          <cell r="I669" t="str">
            <v>2019.11.25-2019.12.10</v>
          </cell>
        </row>
        <row r="669">
          <cell r="Y669" t="str">
            <v>1.25%佣金</v>
          </cell>
        </row>
        <row r="669">
          <cell r="AA669">
            <v>80728.125</v>
          </cell>
          <cell r="AB669">
            <v>80728.12</v>
          </cell>
        </row>
        <row r="670">
          <cell r="B670" t="str">
            <v>ACACIA LEO</v>
          </cell>
          <cell r="C670" t="str">
            <v>STM</v>
          </cell>
        </row>
        <row r="670">
          <cell r="F670" t="str">
            <v>第01期</v>
          </cell>
        </row>
        <row r="670">
          <cell r="I670" t="str">
            <v>2019.11.25-2019.12.12</v>
          </cell>
        </row>
        <row r="670">
          <cell r="Y670" t="str">
            <v>v.1948/1949ew 劳务费</v>
          </cell>
        </row>
        <row r="670">
          <cell r="AA670">
            <v>67749.406</v>
          </cell>
          <cell r="AB670">
            <v>67749.41</v>
          </cell>
        </row>
        <row r="671">
          <cell r="B671" t="str">
            <v>JRS CORVUS</v>
          </cell>
          <cell r="C671" t="str">
            <v>HEDE</v>
          </cell>
        </row>
        <row r="671">
          <cell r="F671" t="str">
            <v>第02期</v>
          </cell>
        </row>
        <row r="671">
          <cell r="I671" t="str">
            <v>2019.11.27-2019.12.12</v>
          </cell>
        </row>
        <row r="671">
          <cell r="Y671" t="str">
            <v>接船检验费</v>
          </cell>
        </row>
        <row r="671">
          <cell r="AA671">
            <v>210756.325</v>
          </cell>
          <cell r="AB671">
            <v>210756.33</v>
          </cell>
        </row>
        <row r="672">
          <cell r="B672" t="str">
            <v>ACACIA TAURUS</v>
          </cell>
          <cell r="C672" t="str">
            <v>STM</v>
          </cell>
        </row>
        <row r="672">
          <cell r="F672" t="str">
            <v>第35期</v>
          </cell>
        </row>
        <row r="672">
          <cell r="I672" t="str">
            <v>2019.11.29-2019.12.14</v>
          </cell>
        </row>
        <row r="672">
          <cell r="Y672" t="str">
            <v>船东费</v>
          </cell>
        </row>
        <row r="672">
          <cell r="AA672">
            <v>60303.25</v>
          </cell>
          <cell r="AB672">
            <v>60303.25</v>
          </cell>
        </row>
        <row r="673">
          <cell r="B673" t="str">
            <v>Heung-A Manila</v>
          </cell>
          <cell r="C673" t="str">
            <v>SCP</v>
          </cell>
        </row>
        <row r="673">
          <cell r="F673" t="str">
            <v>第23期</v>
          </cell>
        </row>
        <row r="673">
          <cell r="I673" t="str">
            <v>2019.11.29-2019.11.30</v>
          </cell>
        </row>
        <row r="673">
          <cell r="Y673" t="str">
            <v>1.25%佣金/船东费</v>
          </cell>
        </row>
        <row r="673">
          <cell r="AA673">
            <v>4579.26235159817</v>
          </cell>
          <cell r="AB673">
            <v>4579.26</v>
          </cell>
        </row>
        <row r="674">
          <cell r="B674" t="str">
            <v>Heung-A Manila</v>
          </cell>
          <cell r="C674" t="str">
            <v>SCP</v>
          </cell>
        </row>
        <row r="674">
          <cell r="F674" t="str">
            <v>第23期</v>
          </cell>
        </row>
        <row r="674">
          <cell r="I674" t="str">
            <v>2019.11.30-2019.12.14</v>
          </cell>
        </row>
        <row r="674">
          <cell r="Y674" t="str">
            <v>1.25%佣金</v>
          </cell>
        </row>
        <row r="674">
          <cell r="AA674">
            <v>152737.442922374</v>
          </cell>
          <cell r="AB674">
            <v>196733.8</v>
          </cell>
        </row>
        <row r="675">
          <cell r="B675" t="str">
            <v>ACACIA LAN</v>
          </cell>
          <cell r="C675" t="str">
            <v>STM</v>
          </cell>
        </row>
        <row r="675">
          <cell r="F675" t="str">
            <v>第01期</v>
          </cell>
        </row>
        <row r="675">
          <cell r="I675" t="str">
            <v>2019.11.28-2019.12.13</v>
          </cell>
        </row>
        <row r="675">
          <cell r="AA675">
            <v>60650</v>
          </cell>
          <cell r="AB675">
            <v>60650</v>
          </cell>
        </row>
        <row r="676">
          <cell r="B676" t="str">
            <v>ACACIA LEO</v>
          </cell>
          <cell r="C676" t="str">
            <v>TSL</v>
          </cell>
        </row>
        <row r="676">
          <cell r="F676" t="str">
            <v>final</v>
          </cell>
        </row>
        <row r="676">
          <cell r="I676" t="str">
            <v>2019.11.13-2019.11.23</v>
          </cell>
        </row>
        <row r="676">
          <cell r="Y676" t="str">
            <v>船东费预估返还/船东费</v>
          </cell>
        </row>
        <row r="676">
          <cell r="AA676">
            <v>8017.23</v>
          </cell>
          <cell r="AB676">
            <v>7993.86</v>
          </cell>
        </row>
        <row r="677">
          <cell r="B677" t="str">
            <v>OPDR LISBOA</v>
          </cell>
          <cell r="C677" t="str">
            <v>HEDE</v>
          </cell>
        </row>
        <row r="677">
          <cell r="F677" t="str">
            <v>prefinal2</v>
          </cell>
        </row>
        <row r="677">
          <cell r="I677" t="str">
            <v>2019.12.02-2019.12.04</v>
          </cell>
        </row>
        <row r="677">
          <cell r="Y677" t="str">
            <v>1920EW-1923EW 劳务费</v>
          </cell>
        </row>
        <row r="677">
          <cell r="AA677">
            <v>26259.0352</v>
          </cell>
          <cell r="AB677">
            <v>27838.05</v>
          </cell>
        </row>
        <row r="678">
          <cell r="B678" t="str">
            <v>OPDR LISBOA</v>
          </cell>
          <cell r="C678" t="str">
            <v>HEDE</v>
          </cell>
        </row>
        <row r="678">
          <cell r="F678" t="str">
            <v>final</v>
          </cell>
        </row>
        <row r="678">
          <cell r="I678" t="str">
            <v>2019.12.02-2019.12.04</v>
          </cell>
        </row>
        <row r="678">
          <cell r="Y678" t="str">
            <v>船东费预估返还</v>
          </cell>
        </row>
        <row r="678">
          <cell r="AA678">
            <v>5000</v>
          </cell>
          <cell r="AB678">
            <v>5000</v>
          </cell>
        </row>
        <row r="679">
          <cell r="B679" t="str">
            <v>ACACIA LIBRA</v>
          </cell>
          <cell r="C679" t="str">
            <v>SKR</v>
          </cell>
        </row>
        <row r="679">
          <cell r="F679" t="str">
            <v>第02期</v>
          </cell>
        </row>
        <row r="679">
          <cell r="I679" t="str">
            <v>2019.12.02-2019.12.17</v>
          </cell>
        </row>
        <row r="679">
          <cell r="AA679">
            <v>104239.726027397</v>
          </cell>
          <cell r="AB679">
            <v>104226.44</v>
          </cell>
        </row>
        <row r="680">
          <cell r="B680" t="str">
            <v>ACACIA VIRGO</v>
          </cell>
          <cell r="C680" t="str">
            <v>Heung-A</v>
          </cell>
        </row>
        <row r="680">
          <cell r="F680" t="str">
            <v>第05期</v>
          </cell>
        </row>
        <row r="680">
          <cell r="I680" t="str">
            <v>2019.12.03-2019.12.15</v>
          </cell>
        </row>
        <row r="680">
          <cell r="Y680" t="str">
            <v>1.25%佣金</v>
          </cell>
        </row>
        <row r="680">
          <cell r="AA680">
            <v>80120</v>
          </cell>
          <cell r="AB680">
            <v>80120</v>
          </cell>
        </row>
        <row r="681">
          <cell r="B681" t="str">
            <v>ACACIA VIRGO</v>
          </cell>
          <cell r="C681" t="str">
            <v>Heung-A</v>
          </cell>
        </row>
        <row r="681">
          <cell r="F681" t="str">
            <v>第05期</v>
          </cell>
        </row>
        <row r="681">
          <cell r="I681" t="str">
            <v>2019.12.15-2019.12.18</v>
          </cell>
        </row>
        <row r="681">
          <cell r="Y681" t="str">
            <v>1.25%佣金</v>
          </cell>
        </row>
        <row r="681">
          <cell r="AA681">
            <v>20322.5</v>
          </cell>
          <cell r="AB681">
            <v>20318.84</v>
          </cell>
        </row>
        <row r="682">
          <cell r="B682" t="str">
            <v>ACACIA HAWK</v>
          </cell>
          <cell r="C682" t="str">
            <v>CMS</v>
          </cell>
        </row>
        <row r="682">
          <cell r="F682" t="str">
            <v>第46期</v>
          </cell>
        </row>
        <row r="682">
          <cell r="I682" t="str">
            <v>2019.12.04-2019.12.19</v>
          </cell>
        </row>
        <row r="682">
          <cell r="AA682">
            <v>75542.4657534247</v>
          </cell>
          <cell r="AB682">
            <v>75522.47</v>
          </cell>
        </row>
        <row r="683">
          <cell r="B683" t="str">
            <v>ACACIA MING</v>
          </cell>
          <cell r="C683" t="str">
            <v>KMTC</v>
          </cell>
        </row>
        <row r="683">
          <cell r="F683" t="str">
            <v>第06期</v>
          </cell>
        </row>
        <row r="683">
          <cell r="I683" t="str">
            <v>2019.12.05-2019.12.20</v>
          </cell>
        </row>
        <row r="683">
          <cell r="Y683" t="str">
            <v>1.25%佣金</v>
          </cell>
        </row>
        <row r="683">
          <cell r="AA683">
            <v>74762.5</v>
          </cell>
          <cell r="AB683">
            <v>74760.59</v>
          </cell>
        </row>
        <row r="684">
          <cell r="B684" t="str">
            <v>Heung-A Singapore</v>
          </cell>
          <cell r="C684" t="str">
            <v>SNL</v>
          </cell>
        </row>
        <row r="684">
          <cell r="F684" t="str">
            <v>第04期</v>
          </cell>
        </row>
        <row r="684">
          <cell r="I684" t="str">
            <v>2019.12.06-2019.12.21</v>
          </cell>
        </row>
        <row r="684">
          <cell r="AA684">
            <v>79825</v>
          </cell>
          <cell r="AB684">
            <v>79798.86</v>
          </cell>
        </row>
        <row r="685">
          <cell r="B685" t="str">
            <v>ACACIA ARIES</v>
          </cell>
          <cell r="C685" t="str">
            <v>STM</v>
          </cell>
        </row>
        <row r="685">
          <cell r="F685" t="str">
            <v>prefinal</v>
          </cell>
        </row>
        <row r="685">
          <cell r="I685" t="str">
            <v>2019.12.06-2019.12.01</v>
          </cell>
        </row>
        <row r="685">
          <cell r="Y685" t="str">
            <v>船东费预留/船东费</v>
          </cell>
        </row>
        <row r="685">
          <cell r="AA685">
            <v>-193904.437</v>
          </cell>
          <cell r="AB685">
            <v>-193904.44</v>
          </cell>
        </row>
        <row r="686">
          <cell r="B686" t="str">
            <v>ACACIA ARIES</v>
          </cell>
          <cell r="C686" t="str">
            <v>STM</v>
          </cell>
        </row>
        <row r="686">
          <cell r="F686" t="str">
            <v>final</v>
          </cell>
        </row>
        <row r="686">
          <cell r="I686" t="str">
            <v>2019.12.06-2019.12.01</v>
          </cell>
        </row>
        <row r="686">
          <cell r="Y686" t="str">
            <v>船东费预留返还</v>
          </cell>
        </row>
        <row r="686">
          <cell r="AA686">
            <v>5000</v>
          </cell>
          <cell r="AB686">
            <v>5000</v>
          </cell>
        </row>
        <row r="687">
          <cell r="B687" t="str">
            <v>ACACIA MAKOTO</v>
          </cell>
          <cell r="C687" t="str">
            <v>STM</v>
          </cell>
        </row>
        <row r="687">
          <cell r="F687" t="str">
            <v>第36期</v>
          </cell>
        </row>
        <row r="687">
          <cell r="I687" t="str">
            <v>2019.12.06-2019.12.21</v>
          </cell>
        </row>
        <row r="687">
          <cell r="AA687">
            <v>91200</v>
          </cell>
          <cell r="AB687">
            <v>91200</v>
          </cell>
        </row>
        <row r="688">
          <cell r="B688" t="str">
            <v>OPDR LISBOA</v>
          </cell>
          <cell r="C688" t="str">
            <v>STM</v>
          </cell>
        </row>
        <row r="688">
          <cell r="F688" t="str">
            <v>第01期</v>
          </cell>
        </row>
        <row r="688">
          <cell r="I688" t="str">
            <v>2019.12.06-2019.12.21</v>
          </cell>
        </row>
        <row r="688">
          <cell r="AA688">
            <v>72700</v>
          </cell>
          <cell r="AB688">
            <v>72700</v>
          </cell>
        </row>
        <row r="689">
          <cell r="B689" t="str">
            <v>JRS CARINA</v>
          </cell>
          <cell r="C689" t="str">
            <v>CCL</v>
          </cell>
        </row>
        <row r="689">
          <cell r="F689" t="str">
            <v>第36期</v>
          </cell>
        </row>
        <row r="689">
          <cell r="I689" t="str">
            <v>2019.12.07-2019.12.22</v>
          </cell>
        </row>
        <row r="689">
          <cell r="Y689" t="str">
            <v>船东费</v>
          </cell>
        </row>
        <row r="689">
          <cell r="AA689">
            <v>70386.38</v>
          </cell>
          <cell r="AB689">
            <v>70378.08</v>
          </cell>
        </row>
        <row r="690">
          <cell r="B690" t="str">
            <v>Heung-A Jakarta </v>
          </cell>
          <cell r="C690" t="str">
            <v>Heung-A</v>
          </cell>
        </row>
        <row r="690">
          <cell r="F690" t="str">
            <v>第40期</v>
          </cell>
        </row>
        <row r="690">
          <cell r="I690" t="str">
            <v>2019.12.10-2019.12.25</v>
          </cell>
        </row>
        <row r="690">
          <cell r="Y690" t="str">
            <v>1.25%佣金</v>
          </cell>
        </row>
        <row r="690">
          <cell r="AA690">
            <v>80728.125</v>
          </cell>
          <cell r="AB690">
            <v>80714.79</v>
          </cell>
        </row>
        <row r="691">
          <cell r="B691" t="str">
            <v>JRS CORVUS</v>
          </cell>
          <cell r="C691" t="str">
            <v>HEDE</v>
          </cell>
        </row>
        <row r="691">
          <cell r="F691" t="str">
            <v>第03期</v>
          </cell>
        </row>
        <row r="691">
          <cell r="I691" t="str">
            <v>2019.12.12-2019.12.27</v>
          </cell>
        </row>
        <row r="691">
          <cell r="AA691">
            <v>75600</v>
          </cell>
          <cell r="AB691">
            <v>75600</v>
          </cell>
        </row>
        <row r="692">
          <cell r="B692" t="str">
            <v>ACACIA LAN</v>
          </cell>
          <cell r="C692" t="str">
            <v>STM</v>
          </cell>
        </row>
        <row r="692">
          <cell r="F692" t="str">
            <v>第02期</v>
          </cell>
        </row>
        <row r="692">
          <cell r="I692" t="str">
            <v>2019.12.13-2019.12.28</v>
          </cell>
        </row>
        <row r="692">
          <cell r="AA692">
            <v>262229.06</v>
          </cell>
          <cell r="AB692">
            <v>262229.06</v>
          </cell>
        </row>
        <row r="693">
          <cell r="B693" t="str">
            <v>ACACIA TAURUS</v>
          </cell>
          <cell r="C693" t="str">
            <v>STM</v>
          </cell>
        </row>
        <row r="693">
          <cell r="F693" t="str">
            <v>第36期</v>
          </cell>
        </row>
        <row r="693">
          <cell r="I693" t="str">
            <v>2019.12.14-2019.12.29</v>
          </cell>
        </row>
        <row r="693">
          <cell r="Y693" t="str">
            <v>船东费</v>
          </cell>
        </row>
        <row r="693">
          <cell r="AA693">
            <v>58334.96</v>
          </cell>
          <cell r="AB693">
            <v>58334.96</v>
          </cell>
        </row>
        <row r="694">
          <cell r="B694" t="str">
            <v>Heung-A Manila</v>
          </cell>
          <cell r="C694" t="str">
            <v>SCP</v>
          </cell>
        </row>
        <row r="694">
          <cell r="F694" t="str">
            <v>第24期</v>
          </cell>
        </row>
        <row r="694">
          <cell r="I694" t="str">
            <v>2019.12.14-2019.12.29</v>
          </cell>
        </row>
        <row r="694">
          <cell r="Y694" t="str">
            <v>1.25%佣金</v>
          </cell>
        </row>
        <row r="694">
          <cell r="AA694">
            <v>81147.2602739726</v>
          </cell>
          <cell r="AB694">
            <v>81143.59</v>
          </cell>
        </row>
        <row r="695">
          <cell r="B695" t="str">
            <v>ACACIA LIBRA</v>
          </cell>
          <cell r="C695" t="str">
            <v>SKR</v>
          </cell>
        </row>
        <row r="695">
          <cell r="F695" t="str">
            <v>第03期</v>
          </cell>
        </row>
        <row r="695">
          <cell r="I695" t="str">
            <v>2019.12.17-2019.12.30</v>
          </cell>
        </row>
        <row r="695">
          <cell r="AA695">
            <v>90341.095890411</v>
          </cell>
          <cell r="AB695">
            <v>90327.77</v>
          </cell>
        </row>
        <row r="696">
          <cell r="B696" t="str">
            <v>ACACIA VIRGO</v>
          </cell>
          <cell r="C696" t="str">
            <v>Heung-A</v>
          </cell>
        </row>
        <row r="696">
          <cell r="F696" t="str">
            <v>第06期</v>
          </cell>
        </row>
        <row r="696">
          <cell r="I696" t="str">
            <v>2019.12.18-2020.01.02</v>
          </cell>
        </row>
        <row r="696">
          <cell r="Y696" t="str">
            <v>1.25%佣金/船东费</v>
          </cell>
        </row>
        <row r="696">
          <cell r="AA696">
            <v>100172.21</v>
          </cell>
          <cell r="AB696">
            <v>100168.55</v>
          </cell>
        </row>
        <row r="697">
          <cell r="B697" t="str">
            <v>ACACIA HAWK</v>
          </cell>
          <cell r="C697" t="str">
            <v>CMS</v>
          </cell>
        </row>
        <row r="697">
          <cell r="F697" t="str">
            <v>第47期</v>
          </cell>
        </row>
        <row r="697">
          <cell r="I697" t="str">
            <v>2019.12.19-2020.01.03</v>
          </cell>
        </row>
        <row r="697">
          <cell r="AA697">
            <v>75542.4657534247</v>
          </cell>
          <cell r="AB697">
            <v>75518.61</v>
          </cell>
        </row>
        <row r="698">
          <cell r="B698" t="str">
            <v>ACACIA MING</v>
          </cell>
          <cell r="C698" t="str">
            <v>KMTC</v>
          </cell>
        </row>
        <row r="698">
          <cell r="F698" t="str">
            <v>第07期</v>
          </cell>
        </row>
        <row r="698">
          <cell r="I698" t="str">
            <v>2019.12.20-2020.01.04</v>
          </cell>
        </row>
        <row r="698">
          <cell r="Y698" t="str">
            <v>1.25%佣金</v>
          </cell>
        </row>
        <row r="698">
          <cell r="AA698">
            <v>74762.5</v>
          </cell>
          <cell r="AB698">
            <v>74760.58</v>
          </cell>
        </row>
        <row r="699">
          <cell r="B699" t="str">
            <v>ACACIA ARIES</v>
          </cell>
          <cell r="C699" t="str">
            <v>STM</v>
          </cell>
        </row>
        <row r="699">
          <cell r="F699" t="str">
            <v>第01期</v>
          </cell>
        </row>
        <row r="699">
          <cell r="I699" t="str">
            <v>2019.12.20-2019.12.29</v>
          </cell>
        </row>
        <row r="699">
          <cell r="AA699">
            <v>34911.9366666667</v>
          </cell>
          <cell r="AB699">
            <v>34911.94</v>
          </cell>
        </row>
        <row r="700">
          <cell r="B700" t="str">
            <v>OPDR LISBOA</v>
          </cell>
          <cell r="C700" t="str">
            <v>STM</v>
          </cell>
        </row>
        <row r="700">
          <cell r="F700" t="str">
            <v>第02期</v>
          </cell>
        </row>
        <row r="700">
          <cell r="I700" t="str">
            <v>2019.12.21-2020.01.05</v>
          </cell>
        </row>
        <row r="700">
          <cell r="AA700">
            <v>248859.6</v>
          </cell>
          <cell r="AB700">
            <v>248859.6</v>
          </cell>
        </row>
        <row r="701">
          <cell r="B701" t="str">
            <v>Heung-A Singapore</v>
          </cell>
          <cell r="C701" t="str">
            <v>SNL</v>
          </cell>
        </row>
        <row r="701">
          <cell r="F701" t="str">
            <v>第05期</v>
          </cell>
        </row>
        <row r="701">
          <cell r="I701" t="str">
            <v>2019.12.21-2020.01.05</v>
          </cell>
        </row>
        <row r="701">
          <cell r="AA701">
            <v>79825</v>
          </cell>
          <cell r="AB701">
            <v>79825</v>
          </cell>
        </row>
        <row r="702">
          <cell r="B702" t="str">
            <v>ACACIA MAKOTO</v>
          </cell>
          <cell r="C702" t="str">
            <v>STM</v>
          </cell>
        </row>
        <row r="702">
          <cell r="F702" t="str">
            <v>第37期</v>
          </cell>
        </row>
        <row r="702">
          <cell r="I702" t="str">
            <v>2019.12.21-2020.01.05</v>
          </cell>
        </row>
        <row r="702">
          <cell r="Y702" t="str">
            <v>船东费</v>
          </cell>
        </row>
        <row r="702">
          <cell r="AA702">
            <v>88971.58</v>
          </cell>
          <cell r="AB702">
            <v>88971.58</v>
          </cell>
        </row>
        <row r="703">
          <cell r="B703" t="str">
            <v>JRS CARINA</v>
          </cell>
          <cell r="C703" t="str">
            <v>CCL</v>
          </cell>
        </row>
        <row r="703">
          <cell r="F703" t="str">
            <v>第37期</v>
          </cell>
        </row>
        <row r="703">
          <cell r="I703" t="str">
            <v>2019.12.22-2020.01.06</v>
          </cell>
        </row>
        <row r="703">
          <cell r="Y703" t="str">
            <v>船东费/返回第30期扣除的船东费</v>
          </cell>
        </row>
        <row r="703">
          <cell r="AA703">
            <v>70440.74</v>
          </cell>
          <cell r="AB703">
            <v>70438.34</v>
          </cell>
        </row>
        <row r="704">
          <cell r="B704" t="str">
            <v>Heung-A Jakarta </v>
          </cell>
          <cell r="C704" t="str">
            <v>Heung-A</v>
          </cell>
        </row>
        <row r="704">
          <cell r="F704" t="str">
            <v>第41期</v>
          </cell>
        </row>
        <row r="704">
          <cell r="I704" t="str">
            <v>2019.12.25-2020.01.09</v>
          </cell>
        </row>
        <row r="704">
          <cell r="Y704" t="str">
            <v>1.25%佣金</v>
          </cell>
        </row>
        <row r="704">
          <cell r="AA704">
            <v>80728.125</v>
          </cell>
          <cell r="AB704">
            <v>80714.79</v>
          </cell>
        </row>
        <row r="705">
          <cell r="B705" t="str">
            <v>JRS CORVUS</v>
          </cell>
          <cell r="C705" t="str">
            <v>HEDE</v>
          </cell>
        </row>
        <row r="705">
          <cell r="F705" t="str">
            <v>第04期</v>
          </cell>
        </row>
        <row r="705">
          <cell r="I705" t="str">
            <v>2019.12.27-2020.01.11</v>
          </cell>
        </row>
        <row r="705">
          <cell r="Y705" t="str">
            <v>停租（2019.12.16 1634-2210LT 0.2333天）</v>
          </cell>
        </row>
        <row r="705">
          <cell r="AA705">
            <v>74233.748</v>
          </cell>
          <cell r="AB705">
            <v>74233.75</v>
          </cell>
        </row>
        <row r="706">
          <cell r="B706" t="str">
            <v>ACACIA LAN</v>
          </cell>
          <cell r="C706" t="str">
            <v>STM</v>
          </cell>
        </row>
        <row r="706">
          <cell r="F706" t="str">
            <v>第03期</v>
          </cell>
        </row>
        <row r="706">
          <cell r="I706" t="str">
            <v>2019.12.28-2020.01.12</v>
          </cell>
        </row>
        <row r="706">
          <cell r="AA706">
            <v>60650</v>
          </cell>
          <cell r="AB706">
            <v>60650</v>
          </cell>
        </row>
        <row r="707">
          <cell r="B707" t="str">
            <v>ACACIA TAURUS</v>
          </cell>
          <cell r="C707" t="str">
            <v>STM</v>
          </cell>
        </row>
        <row r="707">
          <cell r="F707" t="str">
            <v>第37期</v>
          </cell>
        </row>
        <row r="707">
          <cell r="I707" t="str">
            <v>2019.12.29-2020.01.13</v>
          </cell>
        </row>
        <row r="707">
          <cell r="AA707">
            <v>60650</v>
          </cell>
          <cell r="AB707">
            <v>60650</v>
          </cell>
        </row>
        <row r="708">
          <cell r="B708" t="str">
            <v>Heung-A Manila</v>
          </cell>
          <cell r="C708" t="str">
            <v>SCP</v>
          </cell>
        </row>
        <row r="708">
          <cell r="F708" t="str">
            <v>第25期</v>
          </cell>
        </row>
        <row r="708">
          <cell r="I708" t="str">
            <v>2019.12.29-2020.01.13</v>
          </cell>
        </row>
        <row r="708">
          <cell r="Y708" t="str">
            <v>1.25%佣金（新年空置2.48611天）</v>
          </cell>
        </row>
        <row r="708">
          <cell r="AA708">
            <v>67749.5824075976</v>
          </cell>
          <cell r="AB708">
            <v>67459.93</v>
          </cell>
        </row>
        <row r="709">
          <cell r="B709" t="str">
            <v>ACACIA LIBRA</v>
          </cell>
          <cell r="C709" t="str">
            <v>SKR</v>
          </cell>
        </row>
        <row r="709">
          <cell r="F709" t="str">
            <v>prefinal</v>
          </cell>
        </row>
        <row r="709">
          <cell r="I709" t="str">
            <v>2019.12.30-2019.12.31</v>
          </cell>
        </row>
        <row r="709">
          <cell r="AA709">
            <v>273804.113876712</v>
          </cell>
          <cell r="AB709">
            <v>269148.34</v>
          </cell>
        </row>
        <row r="710">
          <cell r="B710" t="str">
            <v>ACACIA LIBRA</v>
          </cell>
          <cell r="C710" t="str">
            <v>SKR</v>
          </cell>
        </row>
        <row r="710">
          <cell r="F710" t="str">
            <v>final</v>
          </cell>
        </row>
        <row r="710">
          <cell r="I710" t="str">
            <v>2019.12.31-2020.01.01</v>
          </cell>
        </row>
        <row r="710">
          <cell r="Y710" t="str">
            <v>交还船检验费/船东费/劳务费v.1901-1903</v>
          </cell>
        </row>
        <row r="710">
          <cell r="AA710">
            <v>17608.686260274</v>
          </cell>
          <cell r="AB710">
            <v>22252.03</v>
          </cell>
        </row>
        <row r="711">
          <cell r="B711" t="str">
            <v>ACACIA VIRGO</v>
          </cell>
          <cell r="C711" t="str">
            <v>Heung-A</v>
          </cell>
        </row>
        <row r="711">
          <cell r="F711" t="str">
            <v>第07期</v>
          </cell>
        </row>
        <row r="711">
          <cell r="I711" t="str">
            <v>2020.01.02-2020.01.17</v>
          </cell>
        </row>
        <row r="711">
          <cell r="Y711" t="str">
            <v>1.25%佣金/停租（12.21-12.22 0.9931天）</v>
          </cell>
        </row>
        <row r="711">
          <cell r="AA711">
            <v>89140.92</v>
          </cell>
          <cell r="AB711">
            <v>89137.25</v>
          </cell>
        </row>
        <row r="712">
          <cell r="B712" t="str">
            <v>ACACIA HAWK</v>
          </cell>
          <cell r="C712" t="str">
            <v>CMS</v>
          </cell>
        </row>
        <row r="712">
          <cell r="F712" t="str">
            <v>第48期</v>
          </cell>
        </row>
        <row r="712">
          <cell r="I712" t="str">
            <v>2020.01.03-2020.01.18</v>
          </cell>
        </row>
        <row r="712">
          <cell r="AA712">
            <v>75542.4657534247</v>
          </cell>
          <cell r="AB712">
            <v>75518.61</v>
          </cell>
        </row>
        <row r="713">
          <cell r="B713" t="str">
            <v>ACACIA MING</v>
          </cell>
          <cell r="C713" t="str">
            <v>KMTC</v>
          </cell>
        </row>
        <row r="713">
          <cell r="F713" t="str">
            <v>第08期</v>
          </cell>
        </row>
        <row r="713">
          <cell r="I713" t="str">
            <v>2020.01.04-2020.01.19</v>
          </cell>
        </row>
        <row r="713">
          <cell r="Y713" t="str">
            <v>1.25%佣金</v>
          </cell>
        </row>
        <row r="713">
          <cell r="AA713">
            <v>74762.5</v>
          </cell>
          <cell r="AB713">
            <v>74760.58</v>
          </cell>
        </row>
        <row r="714">
          <cell r="B714" t="str">
            <v>OPDR LISBOA</v>
          </cell>
          <cell r="C714" t="str">
            <v>STM</v>
          </cell>
        </row>
        <row r="714">
          <cell r="F714" t="str">
            <v>prefinal</v>
          </cell>
        </row>
        <row r="714">
          <cell r="I714" t="str">
            <v>2020.01.05-2020.01.12</v>
          </cell>
        </row>
        <row r="714">
          <cell r="Y714" t="str">
            <v>停租(2019.12.22 0950-2019.12.27 1750 5.3333天)/船东费预留</v>
          </cell>
        </row>
        <row r="714">
          <cell r="AA714">
            <v>-94963.4106666667</v>
          </cell>
          <cell r="AB714">
            <v>-94963.41</v>
          </cell>
        </row>
        <row r="715">
          <cell r="B715" t="str">
            <v>OPDR LISBOA</v>
          </cell>
          <cell r="C715" t="str">
            <v>STM</v>
          </cell>
        </row>
        <row r="715">
          <cell r="F715" t="str">
            <v>final</v>
          </cell>
        </row>
        <row r="715">
          <cell r="I715" t="str">
            <v>2020.01.05-2020.01.12</v>
          </cell>
        </row>
        <row r="715">
          <cell r="Y715" t="str">
            <v>船东费预留返还</v>
          </cell>
        </row>
        <row r="715">
          <cell r="AA715">
            <v>3000</v>
          </cell>
          <cell r="AB715">
            <v>3000</v>
          </cell>
        </row>
        <row r="716">
          <cell r="B716" t="str">
            <v>Heung-A Singapore</v>
          </cell>
          <cell r="C716" t="str">
            <v>SNL</v>
          </cell>
        </row>
        <row r="716">
          <cell r="F716" t="str">
            <v>第06期</v>
          </cell>
        </row>
        <row r="716">
          <cell r="I716" t="str">
            <v>2020.01.05-2020.01.20</v>
          </cell>
        </row>
        <row r="716">
          <cell r="AA716">
            <v>79825</v>
          </cell>
          <cell r="AB716">
            <v>79798.82</v>
          </cell>
        </row>
        <row r="717">
          <cell r="B717" t="str">
            <v>ACACIA MAKOTO</v>
          </cell>
          <cell r="C717" t="str">
            <v>STM</v>
          </cell>
        </row>
        <row r="717">
          <cell r="F717" t="str">
            <v>第38期</v>
          </cell>
        </row>
        <row r="717">
          <cell r="I717" t="str">
            <v>2020.01.05-2020.01.20</v>
          </cell>
        </row>
        <row r="717">
          <cell r="AA717">
            <v>91200</v>
          </cell>
          <cell r="AB717">
            <v>91200</v>
          </cell>
        </row>
        <row r="718">
          <cell r="B718" t="str">
            <v>JRS CARINA</v>
          </cell>
          <cell r="C718" t="str">
            <v>CCL</v>
          </cell>
        </row>
        <row r="718">
          <cell r="F718" t="str">
            <v>第38期</v>
          </cell>
        </row>
        <row r="718">
          <cell r="I718" t="str">
            <v>2020.01.06-2020.01.21</v>
          </cell>
        </row>
        <row r="718">
          <cell r="AA718">
            <v>70600</v>
          </cell>
          <cell r="AB718">
            <v>70597.6</v>
          </cell>
        </row>
        <row r="719">
          <cell r="B719" t="str">
            <v>Heung-A Jakarta </v>
          </cell>
          <cell r="C719" t="str">
            <v>Heung-A</v>
          </cell>
        </row>
        <row r="719">
          <cell r="F719" t="str">
            <v>第42期</v>
          </cell>
        </row>
        <row r="719">
          <cell r="I719" t="str">
            <v>2020.01.09-2020.01.24</v>
          </cell>
        </row>
        <row r="719">
          <cell r="Y719" t="str">
            <v>1.25%佣金</v>
          </cell>
        </row>
        <row r="719">
          <cell r="AA719">
            <v>80728.125</v>
          </cell>
          <cell r="AB719">
            <v>80714.77</v>
          </cell>
        </row>
        <row r="720">
          <cell r="B720" t="str">
            <v>JRS CORVUS</v>
          </cell>
          <cell r="C720" t="str">
            <v>HEDE</v>
          </cell>
        </row>
        <row r="720">
          <cell r="F720" t="str">
            <v>第05期</v>
          </cell>
        </row>
        <row r="720">
          <cell r="I720" t="str">
            <v>2020.01.11-2020.01.26</v>
          </cell>
        </row>
        <row r="720">
          <cell r="Y720" t="str">
            <v>劳务费V.1901-1904EW</v>
          </cell>
        </row>
        <row r="720">
          <cell r="AA720">
            <v>79486</v>
          </cell>
          <cell r="AB720">
            <v>79486</v>
          </cell>
        </row>
        <row r="721">
          <cell r="B721" t="str">
            <v>ACACIA LIBRA</v>
          </cell>
          <cell r="C721" t="str">
            <v>STM</v>
          </cell>
        </row>
        <row r="721">
          <cell r="F721" t="str">
            <v>第01期</v>
          </cell>
        </row>
        <row r="721">
          <cell r="I721" t="str">
            <v>2020.01.10-2020.01.25</v>
          </cell>
        </row>
        <row r="721">
          <cell r="AA721">
            <v>278354.66</v>
          </cell>
          <cell r="AB721">
            <v>278354.66</v>
          </cell>
        </row>
        <row r="722">
          <cell r="B722" t="str">
            <v>ACACIA LAN</v>
          </cell>
          <cell r="C722" t="str">
            <v>STM</v>
          </cell>
        </row>
        <row r="722">
          <cell r="F722" t="str">
            <v>第04期</v>
          </cell>
        </row>
        <row r="722">
          <cell r="I722" t="str">
            <v>2020.01.12-2020.01.27</v>
          </cell>
        </row>
        <row r="722">
          <cell r="AA722">
            <v>60650</v>
          </cell>
          <cell r="AB722">
            <v>60650</v>
          </cell>
        </row>
        <row r="723">
          <cell r="B723" t="str">
            <v>ACACIA TAURUS</v>
          </cell>
          <cell r="C723" t="str">
            <v>STM</v>
          </cell>
        </row>
        <row r="723">
          <cell r="F723" t="str">
            <v>第38期</v>
          </cell>
        </row>
        <row r="723">
          <cell r="I723" t="str">
            <v>2020.01.13-2020.01.28</v>
          </cell>
        </row>
        <row r="723">
          <cell r="Y723" t="str">
            <v>船东费</v>
          </cell>
        </row>
        <row r="723">
          <cell r="AA723">
            <v>59470.85</v>
          </cell>
          <cell r="AB723">
            <v>59470.85</v>
          </cell>
        </row>
        <row r="724">
          <cell r="B724" t="str">
            <v>Heung-A Manila</v>
          </cell>
          <cell r="C724" t="str">
            <v>SCP</v>
          </cell>
        </row>
        <row r="724">
          <cell r="F724" t="str">
            <v>第26期</v>
          </cell>
        </row>
        <row r="724">
          <cell r="I724" t="str">
            <v>2020.01.13-2020.01.28</v>
          </cell>
        </row>
        <row r="724">
          <cell r="Y724" t="str">
            <v>1.25%佣金/船东费预留 </v>
          </cell>
        </row>
        <row r="724">
          <cell r="AA724">
            <v>73147.2602739726</v>
          </cell>
          <cell r="AB724">
            <v>73429.48</v>
          </cell>
        </row>
        <row r="725">
          <cell r="B725" t="str">
            <v>ACACIA VIRGO</v>
          </cell>
          <cell r="C725" t="str">
            <v>Heung-A</v>
          </cell>
        </row>
        <row r="725">
          <cell r="F725" t="str">
            <v>PREFINAL</v>
          </cell>
        </row>
        <row r="725">
          <cell r="I725" t="str">
            <v>2020.01.17-2020.01.27</v>
          </cell>
        </row>
        <row r="725">
          <cell r="Y725" t="str">
            <v>1.25%佣金/交还船检验费/船东费预留/船东费/停租预估</v>
          </cell>
        </row>
        <row r="725">
          <cell r="AA725">
            <v>132588.491416667</v>
          </cell>
          <cell r="AB725">
            <v>132585.04</v>
          </cell>
        </row>
        <row r="726">
          <cell r="B726" t="str">
            <v>ACACIA HAWK</v>
          </cell>
          <cell r="C726" t="str">
            <v>CMS</v>
          </cell>
        </row>
        <row r="726">
          <cell r="F726" t="str">
            <v>第49期</v>
          </cell>
        </row>
        <row r="726">
          <cell r="I726" t="str">
            <v>2020.01.18-2020.02.02</v>
          </cell>
        </row>
        <row r="726">
          <cell r="AA726">
            <v>75542.4657534247</v>
          </cell>
          <cell r="AB726">
            <v>75542.47</v>
          </cell>
        </row>
        <row r="727">
          <cell r="B727" t="str">
            <v>ACACIA MING</v>
          </cell>
          <cell r="C727" t="str">
            <v>KMTC</v>
          </cell>
        </row>
        <row r="727">
          <cell r="F727" t="str">
            <v>第09期</v>
          </cell>
        </row>
        <row r="727">
          <cell r="I727" t="str">
            <v>2020.01.19-2020.02.03</v>
          </cell>
        </row>
        <row r="727">
          <cell r="Y727" t="str">
            <v>1.25%佣金</v>
          </cell>
        </row>
        <row r="727">
          <cell r="AA727">
            <v>74762.5</v>
          </cell>
          <cell r="AB727">
            <v>74760.58</v>
          </cell>
        </row>
        <row r="728">
          <cell r="B728" t="str">
            <v>LISBOA</v>
          </cell>
          <cell r="C728" t="str">
            <v>APL</v>
          </cell>
        </row>
        <row r="728">
          <cell r="F728" t="str">
            <v>第01期</v>
          </cell>
        </row>
        <row r="728">
          <cell r="I728" t="str">
            <v>2020.01.19-2020.02.03</v>
          </cell>
        </row>
        <row r="728">
          <cell r="Y728" t="str">
            <v>油样检测费</v>
          </cell>
        </row>
        <row r="728">
          <cell r="AA728">
            <v>73435.2739726027</v>
          </cell>
          <cell r="AB728">
            <v>73421.92</v>
          </cell>
        </row>
        <row r="729">
          <cell r="B729" t="str">
            <v>Heung-A Singapore</v>
          </cell>
          <cell r="C729" t="str">
            <v>SNL</v>
          </cell>
        </row>
        <row r="729">
          <cell r="F729" t="str">
            <v>第07期</v>
          </cell>
        </row>
        <row r="729">
          <cell r="I729" t="str">
            <v>2020.01.20-2020.02.04</v>
          </cell>
        </row>
        <row r="729">
          <cell r="AA729">
            <v>79825</v>
          </cell>
          <cell r="AB729">
            <v>79825</v>
          </cell>
        </row>
        <row r="730">
          <cell r="B730" t="str">
            <v>ACACIA MAKOTO</v>
          </cell>
          <cell r="C730" t="str">
            <v>STM</v>
          </cell>
        </row>
        <row r="730">
          <cell r="F730" t="str">
            <v>第39期</v>
          </cell>
        </row>
        <row r="730">
          <cell r="I730" t="str">
            <v>2020.01.20-2020.02.04</v>
          </cell>
        </row>
        <row r="730">
          <cell r="Y730" t="str">
            <v>船东费</v>
          </cell>
        </row>
        <row r="730">
          <cell r="AA730">
            <v>89536.36</v>
          </cell>
          <cell r="AB730">
            <v>89536.36</v>
          </cell>
        </row>
        <row r="731">
          <cell r="B731" t="str">
            <v>JRS CARINA</v>
          </cell>
          <cell r="C731" t="str">
            <v>CCL</v>
          </cell>
        </row>
        <row r="731">
          <cell r="F731" t="str">
            <v>第39期</v>
          </cell>
        </row>
        <row r="731">
          <cell r="I731" t="str">
            <v>2020.01.21-2020.02.05</v>
          </cell>
        </row>
        <row r="731">
          <cell r="Y731" t="str">
            <v>船东费</v>
          </cell>
        </row>
        <row r="731">
          <cell r="AA731">
            <v>70279.81</v>
          </cell>
          <cell r="AB731">
            <v>70279.81</v>
          </cell>
        </row>
        <row r="732">
          <cell r="B732" t="str">
            <v>Heung-A Jakarta </v>
          </cell>
          <cell r="C732" t="str">
            <v>Heung-A</v>
          </cell>
        </row>
        <row r="732">
          <cell r="F732" t="str">
            <v>第43期</v>
          </cell>
        </row>
        <row r="732">
          <cell r="I732" t="str">
            <v>2020.01.24-2020.02.08</v>
          </cell>
        </row>
        <row r="732">
          <cell r="Y732" t="str">
            <v>1.25%佣金</v>
          </cell>
        </row>
        <row r="732">
          <cell r="AA732">
            <v>80728.125</v>
          </cell>
          <cell r="AB732">
            <v>80714.77</v>
          </cell>
        </row>
        <row r="733">
          <cell r="B733" t="str">
            <v>ACACIA ARIES</v>
          </cell>
          <cell r="C733" t="str">
            <v>STM</v>
          </cell>
        </row>
        <row r="733">
          <cell r="F733" t="str">
            <v>第01期</v>
          </cell>
        </row>
        <row r="733">
          <cell r="I733" t="str">
            <v>2020.01.24-2020.02.08</v>
          </cell>
        </row>
        <row r="733">
          <cell r="AA733">
            <v>190128.51</v>
          </cell>
          <cell r="AB733">
            <v>190128.51</v>
          </cell>
        </row>
        <row r="734">
          <cell r="B734" t="str">
            <v>JRS CORVUS</v>
          </cell>
          <cell r="C734" t="str">
            <v>HEDE</v>
          </cell>
        </row>
        <row r="734">
          <cell r="F734" t="str">
            <v>第06期</v>
          </cell>
        </row>
        <row r="734">
          <cell r="I734" t="str">
            <v>2020.01.26-2020.02.10</v>
          </cell>
        </row>
        <row r="734">
          <cell r="Y734" t="str">
            <v>劳务费V.1905EW/停租（20.01.13 1230-1500LT,0.1042天</v>
          </cell>
        </row>
        <row r="734">
          <cell r="AA734">
            <v>76529.402</v>
          </cell>
          <cell r="AB734">
            <v>76529.4</v>
          </cell>
        </row>
        <row r="735">
          <cell r="B735" t="str">
            <v>ACACIA LIBRA</v>
          </cell>
          <cell r="C735" t="str">
            <v>STM</v>
          </cell>
        </row>
        <row r="735">
          <cell r="F735" t="str">
            <v>第02期</v>
          </cell>
        </row>
        <row r="735">
          <cell r="I735" t="str">
            <v>2020.01.25-2020.02.09</v>
          </cell>
        </row>
        <row r="735">
          <cell r="AA735">
            <v>90650</v>
          </cell>
          <cell r="AB735">
            <v>90650</v>
          </cell>
        </row>
        <row r="736">
          <cell r="B736" t="str">
            <v>ACACIA LAN</v>
          </cell>
          <cell r="C736" t="str">
            <v>STM</v>
          </cell>
        </row>
        <row r="736">
          <cell r="F736" t="str">
            <v>第05期</v>
          </cell>
        </row>
        <row r="736">
          <cell r="I736" t="str">
            <v>2020.01.27-2020.02.11</v>
          </cell>
        </row>
        <row r="736">
          <cell r="AA736">
            <v>60650</v>
          </cell>
          <cell r="AB736">
            <v>60650</v>
          </cell>
        </row>
        <row r="737">
          <cell r="B737" t="str">
            <v>ACACIA VIRGO</v>
          </cell>
          <cell r="C737" t="str">
            <v>Heung-A</v>
          </cell>
        </row>
        <row r="737">
          <cell r="F737" t="str">
            <v>FINAL</v>
          </cell>
        </row>
        <row r="737">
          <cell r="I737" t="str">
            <v>2020.01.27-2020.01.31</v>
          </cell>
        </row>
        <row r="737">
          <cell r="Y737" t="str">
            <v>1.25%佣金/停租预估返还/停租(2020.01.6 1900-1.08 0130 1.270833天）/船东费/船东预留返还</v>
          </cell>
        </row>
        <row r="737">
          <cell r="AA737">
            <v>93615.2915358333</v>
          </cell>
          <cell r="AB737">
            <v>94641.27</v>
          </cell>
        </row>
        <row r="738">
          <cell r="B738" t="str">
            <v>ACACIA TAURUS</v>
          </cell>
          <cell r="C738" t="str">
            <v>STM</v>
          </cell>
        </row>
        <row r="738">
          <cell r="F738" t="str">
            <v>第39期</v>
          </cell>
        </row>
        <row r="738">
          <cell r="I738" t="str">
            <v>2020.01.28-2020.02.12</v>
          </cell>
        </row>
        <row r="738">
          <cell r="Y738" t="str">
            <v>春节停租2.02 1705-2.15 1735 13.0208天</v>
          </cell>
        </row>
        <row r="738">
          <cell r="AA738">
            <v>-6026.56546666667</v>
          </cell>
          <cell r="AB738">
            <v>-6026.57</v>
          </cell>
        </row>
        <row r="739">
          <cell r="B739" t="str">
            <v>Heung-A Manila</v>
          </cell>
          <cell r="C739" t="str">
            <v>SCP</v>
          </cell>
        </row>
        <row r="739">
          <cell r="F739" t="str">
            <v>第27期</v>
          </cell>
        </row>
        <row r="739">
          <cell r="I739" t="str">
            <v>2020.01.28-2020.02.12</v>
          </cell>
        </row>
        <row r="739">
          <cell r="Y739" t="str">
            <v>1.25%佣金</v>
          </cell>
        </row>
        <row r="739">
          <cell r="AA739">
            <v>81147.2602739726</v>
          </cell>
          <cell r="AB739">
            <v>81143.6</v>
          </cell>
        </row>
        <row r="740">
          <cell r="B740" t="str">
            <v>ACACIA HAWK</v>
          </cell>
          <cell r="C740" t="str">
            <v>CMS</v>
          </cell>
        </row>
        <row r="740">
          <cell r="F740" t="str">
            <v>第50期</v>
          </cell>
        </row>
        <row r="740">
          <cell r="I740" t="str">
            <v>2020.02.02-2020.02.17</v>
          </cell>
        </row>
        <row r="740">
          <cell r="Y740" t="str">
            <v>停租（2019.08.22-9.08 16.2292天）（12.25 0.1667天）</v>
          </cell>
        </row>
        <row r="740">
          <cell r="AA740">
            <v>-77241.9342465753</v>
          </cell>
          <cell r="AB740">
            <v>-77241.93</v>
          </cell>
        </row>
        <row r="741">
          <cell r="B741" t="str">
            <v>ACACIA MING</v>
          </cell>
          <cell r="C741" t="str">
            <v>KMTC</v>
          </cell>
        </row>
        <row r="741">
          <cell r="F741" t="str">
            <v>第10期</v>
          </cell>
        </row>
        <row r="741">
          <cell r="I741" t="str">
            <v>2020.02.03-2020.02.18</v>
          </cell>
        </row>
        <row r="741">
          <cell r="Y741" t="str">
            <v>1.25%佣金</v>
          </cell>
        </row>
        <row r="741">
          <cell r="AA741">
            <v>74762.5</v>
          </cell>
          <cell r="AB741">
            <v>74760.57</v>
          </cell>
        </row>
        <row r="742">
          <cell r="B742" t="str">
            <v>LISBOA</v>
          </cell>
          <cell r="C742" t="str">
            <v>APL</v>
          </cell>
        </row>
        <row r="742">
          <cell r="F742" t="str">
            <v>第02期</v>
          </cell>
        </row>
        <row r="742">
          <cell r="I742" t="str">
            <v>2020.02.03-2020.02.18</v>
          </cell>
        </row>
        <row r="742">
          <cell r="Y742" t="str">
            <v>油样检测费</v>
          </cell>
        </row>
        <row r="742">
          <cell r="AA742">
            <v>132302.619972603</v>
          </cell>
          <cell r="AB742">
            <v>132289.27</v>
          </cell>
        </row>
        <row r="743">
          <cell r="B743" t="str">
            <v>ACACIA VIRGO</v>
          </cell>
          <cell r="C743" t="str">
            <v>STM</v>
          </cell>
        </row>
        <row r="743">
          <cell r="F743" t="str">
            <v>第01期</v>
          </cell>
        </row>
        <row r="743">
          <cell r="I743" t="str">
            <v>2020.02.03-2020.02.18</v>
          </cell>
        </row>
        <row r="743">
          <cell r="AA743">
            <v>520121.846</v>
          </cell>
          <cell r="AB743">
            <v>520121.85</v>
          </cell>
        </row>
        <row r="744">
          <cell r="B744" t="str">
            <v>Heung-A Singapore</v>
          </cell>
          <cell r="C744" t="str">
            <v>SNL</v>
          </cell>
        </row>
        <row r="744">
          <cell r="F744" t="str">
            <v>第08期</v>
          </cell>
        </row>
        <row r="744">
          <cell r="I744" t="str">
            <v>2020.02.04-2020.02.19</v>
          </cell>
        </row>
        <row r="744">
          <cell r="Y744" t="str">
            <v>春节停租14天</v>
          </cell>
        </row>
        <row r="744">
          <cell r="AA744">
            <v>-17751.6</v>
          </cell>
          <cell r="AB744">
            <v>-17751.6</v>
          </cell>
        </row>
        <row r="745">
          <cell r="B745" t="str">
            <v>ACACIA MAKOTO</v>
          </cell>
          <cell r="C745" t="str">
            <v>STM</v>
          </cell>
        </row>
        <row r="745">
          <cell r="F745" t="str">
            <v>第40期</v>
          </cell>
        </row>
        <row r="745">
          <cell r="I745" t="str">
            <v>2020.02.04-2020.02.19</v>
          </cell>
        </row>
        <row r="745">
          <cell r="AA745">
            <v>91200</v>
          </cell>
          <cell r="AB745">
            <v>91200</v>
          </cell>
        </row>
        <row r="746">
          <cell r="B746" t="str">
            <v>JRS CARINA</v>
          </cell>
          <cell r="C746" t="str">
            <v>CCL</v>
          </cell>
        </row>
        <row r="746">
          <cell r="F746" t="str">
            <v>第40期</v>
          </cell>
        </row>
        <row r="746">
          <cell r="I746" t="str">
            <v>2020.02.05-2020.02.20</v>
          </cell>
        </row>
        <row r="746">
          <cell r="Y746" t="str">
            <v>春节空置7天</v>
          </cell>
        </row>
        <row r="746">
          <cell r="AA746">
            <v>37846.825</v>
          </cell>
          <cell r="AB746">
            <v>37844.43</v>
          </cell>
        </row>
        <row r="747">
          <cell r="B747" t="str">
            <v>ACACIA ARIES</v>
          </cell>
          <cell r="C747" t="str">
            <v>STM</v>
          </cell>
        </row>
        <row r="747">
          <cell r="F747" t="str">
            <v>prefinal</v>
          </cell>
        </row>
        <row r="747">
          <cell r="I747" t="str">
            <v>2020.02.08-2020.02.15</v>
          </cell>
        </row>
        <row r="747">
          <cell r="Y747" t="str">
            <v>春节停班2.02 1900-2.07 1730 4.9375天</v>
          </cell>
        </row>
        <row r="747">
          <cell r="AA747">
            <v>-212315.790333333</v>
          </cell>
          <cell r="AB747">
            <v>-212315.79</v>
          </cell>
        </row>
        <row r="748">
          <cell r="B748" t="str">
            <v>Heung-A Jakarta </v>
          </cell>
          <cell r="C748" t="str">
            <v>Heung-A</v>
          </cell>
        </row>
        <row r="748">
          <cell r="F748" t="str">
            <v>第44期</v>
          </cell>
        </row>
        <row r="748">
          <cell r="I748" t="str">
            <v>2020.02.08-2020.02.23</v>
          </cell>
        </row>
        <row r="748">
          <cell r="Y748" t="str">
            <v>1.25%佣金</v>
          </cell>
        </row>
        <row r="748">
          <cell r="AA748">
            <v>80728.125</v>
          </cell>
          <cell r="AB748">
            <v>80714.77</v>
          </cell>
        </row>
        <row r="749">
          <cell r="B749" t="str">
            <v>JRS CORVUS</v>
          </cell>
          <cell r="C749" t="str">
            <v>HEDE</v>
          </cell>
        </row>
        <row r="749">
          <cell r="F749" t="str">
            <v>第07期</v>
          </cell>
        </row>
        <row r="749">
          <cell r="I749" t="str">
            <v>2020.02.10-2020.02.25</v>
          </cell>
        </row>
        <row r="749">
          <cell r="Y749" t="str">
            <v>劳务费V.1906-1907EW/春节空置14天</v>
          </cell>
        </row>
        <row r="749">
          <cell r="AA749">
            <v>8695</v>
          </cell>
          <cell r="AB749">
            <v>8695</v>
          </cell>
        </row>
        <row r="750">
          <cell r="B750" t="str">
            <v>ACACIA LIBRA</v>
          </cell>
          <cell r="C750" t="str">
            <v>STM</v>
          </cell>
        </row>
        <row r="750">
          <cell r="F750" t="str">
            <v>第03期</v>
          </cell>
        </row>
        <row r="750">
          <cell r="I750" t="str">
            <v>2020.02.09-2020.02.24</v>
          </cell>
        </row>
        <row r="750">
          <cell r="Y750" t="str">
            <v>春节停租1.27 2058-2.14 1754  17.8722天</v>
          </cell>
        </row>
        <row r="750">
          <cell r="AA750">
            <v>-67921.2074</v>
          </cell>
          <cell r="AB750">
            <v>-67921.34</v>
          </cell>
        </row>
        <row r="751">
          <cell r="B751" t="str">
            <v>ACACIA LAN</v>
          </cell>
          <cell r="C751" t="str">
            <v>STM</v>
          </cell>
        </row>
        <row r="751">
          <cell r="F751" t="str">
            <v>第06期</v>
          </cell>
        </row>
        <row r="751">
          <cell r="I751" t="str">
            <v>2020.02.11-2020.02.26</v>
          </cell>
        </row>
        <row r="751">
          <cell r="Y751" t="str">
            <v>春节停租2.04 1145-2.16 0355 11.6736天</v>
          </cell>
        </row>
        <row r="751">
          <cell r="AA751">
            <v>4139.808</v>
          </cell>
          <cell r="AB751">
            <v>4139.81</v>
          </cell>
        </row>
        <row r="752">
          <cell r="B752" t="str">
            <v>ACACIA TAURUS</v>
          </cell>
          <cell r="C752" t="str">
            <v>STM</v>
          </cell>
        </row>
        <row r="752">
          <cell r="F752" t="str">
            <v>prefinal</v>
          </cell>
        </row>
        <row r="752">
          <cell r="I752" t="str">
            <v>2020.02.12-2020.02.25</v>
          </cell>
        </row>
        <row r="752">
          <cell r="Y752" t="str">
            <v>船东费预留/船东费</v>
          </cell>
        </row>
        <row r="752">
          <cell r="AA752">
            <v>-197075.728906667</v>
          </cell>
          <cell r="AB752">
            <v>-197075.73</v>
          </cell>
        </row>
        <row r="753">
          <cell r="B753" t="str">
            <v>ACACIA TAURUS</v>
          </cell>
          <cell r="C753" t="str">
            <v>STM</v>
          </cell>
        </row>
        <row r="753">
          <cell r="F753" t="str">
            <v>final</v>
          </cell>
        </row>
        <row r="753">
          <cell r="I753" t="str">
            <v>2020.02.12-2020.02.25</v>
          </cell>
        </row>
        <row r="753">
          <cell r="Y753" t="str">
            <v>船东费预留返还</v>
          </cell>
        </row>
        <row r="753">
          <cell r="AA753">
            <v>5000</v>
          </cell>
        </row>
        <row r="754">
          <cell r="B754" t="str">
            <v>Heung-A Manila</v>
          </cell>
          <cell r="C754" t="str">
            <v>SCP</v>
          </cell>
        </row>
        <row r="754">
          <cell r="F754" t="str">
            <v>第28期</v>
          </cell>
        </row>
        <row r="754">
          <cell r="I754" t="str">
            <v>2020.02.12-2020.02.27</v>
          </cell>
        </row>
        <row r="754">
          <cell r="Y754" t="str">
            <v>1.25%佣金</v>
          </cell>
        </row>
        <row r="754">
          <cell r="AA754">
            <v>81147.2602739726</v>
          </cell>
          <cell r="AB754">
            <v>81143.69</v>
          </cell>
        </row>
        <row r="755">
          <cell r="B755" t="str">
            <v>ACACIA HAWK</v>
          </cell>
          <cell r="C755" t="str">
            <v>CMS</v>
          </cell>
        </row>
        <row r="755">
          <cell r="F755" t="str">
            <v>第51期</v>
          </cell>
        </row>
        <row r="755">
          <cell r="I755" t="str">
            <v>2020.02.17-2020.03.03</v>
          </cell>
        </row>
        <row r="755">
          <cell r="AA755">
            <v>75542.4657534247</v>
          </cell>
          <cell r="AB755">
            <v>75518.61</v>
          </cell>
        </row>
        <row r="756">
          <cell r="B756" t="str">
            <v>ACACIA VIRGO</v>
          </cell>
          <cell r="C756" t="str">
            <v>STM</v>
          </cell>
        </row>
        <row r="756">
          <cell r="F756" t="str">
            <v>prefinal</v>
          </cell>
        </row>
        <row r="756">
          <cell r="I756" t="str">
            <v>2020.02.18-2020.03.09</v>
          </cell>
        </row>
        <row r="756">
          <cell r="Y756" t="str">
            <v>船东费预留 </v>
          </cell>
        </row>
        <row r="756">
          <cell r="AA756">
            <v>-176147.192333333</v>
          </cell>
          <cell r="AB756">
            <v>-176147.19</v>
          </cell>
        </row>
        <row r="757">
          <cell r="B757" t="str">
            <v>ACACIA VIRGO</v>
          </cell>
          <cell r="C757" t="str">
            <v>STM</v>
          </cell>
        </row>
        <row r="757">
          <cell r="F757" t="str">
            <v>final</v>
          </cell>
        </row>
        <row r="757">
          <cell r="I757" t="str">
            <v>2020.02.18-2020.03.09</v>
          </cell>
        </row>
        <row r="757">
          <cell r="Y757" t="str">
            <v>船东费预留返还/船东费及LIBRA船东费</v>
          </cell>
        </row>
        <row r="757">
          <cell r="AA757">
            <v>413.6</v>
          </cell>
          <cell r="AB757">
            <v>413.6</v>
          </cell>
        </row>
        <row r="758">
          <cell r="B758" t="str">
            <v>ACACIA MING</v>
          </cell>
          <cell r="C758" t="str">
            <v>KMTC</v>
          </cell>
        </row>
        <row r="758">
          <cell r="F758" t="str">
            <v>第11期</v>
          </cell>
        </row>
        <row r="758">
          <cell r="I758" t="str">
            <v>2020.02.18-2020.03.04</v>
          </cell>
        </row>
        <row r="758">
          <cell r="Y758" t="str">
            <v>1.25%佣金</v>
          </cell>
        </row>
        <row r="758">
          <cell r="AA758">
            <v>74762.5</v>
          </cell>
          <cell r="AB758">
            <v>74760.57</v>
          </cell>
        </row>
        <row r="759">
          <cell r="B759" t="str">
            <v>LISBOA</v>
          </cell>
          <cell r="C759" t="str">
            <v>APL</v>
          </cell>
        </row>
        <row r="759">
          <cell r="F759" t="str">
            <v>第03期</v>
          </cell>
        </row>
        <row r="759">
          <cell r="I759" t="str">
            <v>2020.02.18-2020.03.04</v>
          </cell>
        </row>
        <row r="759">
          <cell r="Y759" t="str">
            <v>油样检测费/50%改船名费用/船员劳务费1.20-2.15</v>
          </cell>
        </row>
        <row r="759">
          <cell r="AA759">
            <v>89445.9859726027</v>
          </cell>
          <cell r="AB759">
            <v>73626.06</v>
          </cell>
        </row>
        <row r="760">
          <cell r="B760" t="str">
            <v>Heung-A Singapore</v>
          </cell>
          <cell r="C760" t="str">
            <v>SNL</v>
          </cell>
        </row>
        <row r="760">
          <cell r="F760" t="str">
            <v>第09期</v>
          </cell>
        </row>
        <row r="760">
          <cell r="I760" t="str">
            <v>2020.02.19-2020.03.05</v>
          </cell>
        </row>
        <row r="760">
          <cell r="AA760">
            <v>79825</v>
          </cell>
          <cell r="AB760">
            <v>79798.96</v>
          </cell>
        </row>
        <row r="761">
          <cell r="B761" t="str">
            <v>ACACIA MAKOTO</v>
          </cell>
          <cell r="C761" t="str">
            <v>STM</v>
          </cell>
        </row>
        <row r="761">
          <cell r="F761" t="str">
            <v>第41期</v>
          </cell>
        </row>
        <row r="761">
          <cell r="I761" t="str">
            <v>2020.02.19-2020.03.05</v>
          </cell>
        </row>
        <row r="761">
          <cell r="Y761" t="str">
            <v>春节停租1.29 1314-2.14 2110 16.3306天</v>
          </cell>
        </row>
        <row r="761">
          <cell r="AA761">
            <v>-63803.598</v>
          </cell>
          <cell r="AB761">
            <v>-63803.6</v>
          </cell>
        </row>
        <row r="762">
          <cell r="B762" t="str">
            <v>JRS CARINA</v>
          </cell>
          <cell r="C762" t="str">
            <v>CCL</v>
          </cell>
        </row>
        <row r="762">
          <cell r="F762" t="str">
            <v>第41期</v>
          </cell>
        </row>
        <row r="762">
          <cell r="I762" t="str">
            <v>2020.02.20-2020.03.06</v>
          </cell>
        </row>
        <row r="762">
          <cell r="AA762">
            <v>70600</v>
          </cell>
          <cell r="AB762">
            <v>70600</v>
          </cell>
        </row>
        <row r="763">
          <cell r="B763" t="str">
            <v>ACACIA ARIES</v>
          </cell>
          <cell r="C763" t="str">
            <v>STM</v>
          </cell>
        </row>
        <row r="763">
          <cell r="F763" t="str">
            <v>第01期</v>
          </cell>
        </row>
        <row r="763">
          <cell r="I763" t="str">
            <v>2020.02.20-2020.03.06</v>
          </cell>
        </row>
        <row r="763">
          <cell r="Y763" t="str">
            <v>船东费</v>
          </cell>
        </row>
        <row r="763">
          <cell r="AA763">
            <v>261346.665</v>
          </cell>
          <cell r="AB763">
            <v>261346.67</v>
          </cell>
        </row>
        <row r="764">
          <cell r="B764" t="str">
            <v>Heung-A Jakarta </v>
          </cell>
          <cell r="C764" t="str">
            <v>Heung-A</v>
          </cell>
        </row>
        <row r="764">
          <cell r="F764" t="str">
            <v>第45期</v>
          </cell>
        </row>
        <row r="764">
          <cell r="I764" t="str">
            <v>2020.02.23-2020.03.09</v>
          </cell>
        </row>
        <row r="764">
          <cell r="Y764" t="str">
            <v>1.25%佣金</v>
          </cell>
        </row>
        <row r="764">
          <cell r="AA764">
            <v>80728.125</v>
          </cell>
          <cell r="AB764">
            <v>80714.77</v>
          </cell>
        </row>
        <row r="765">
          <cell r="B765" t="str">
            <v>JRS CORVUS</v>
          </cell>
          <cell r="C765" t="str">
            <v>HEDE</v>
          </cell>
        </row>
        <row r="765">
          <cell r="F765" t="str">
            <v>第08期</v>
          </cell>
        </row>
        <row r="765">
          <cell r="I765" t="str">
            <v>2020.02.25-2020.03.11</v>
          </cell>
        </row>
        <row r="765">
          <cell r="AA765">
            <v>75600</v>
          </cell>
          <cell r="AB765">
            <v>75600</v>
          </cell>
        </row>
        <row r="766">
          <cell r="B766" t="str">
            <v>ACACIA LIBRA</v>
          </cell>
          <cell r="C766" t="str">
            <v>STM</v>
          </cell>
        </row>
        <row r="766">
          <cell r="F766" t="str">
            <v>第04期</v>
          </cell>
        </row>
        <row r="766">
          <cell r="I766" t="str">
            <v>2020.02.24-2020.03.10</v>
          </cell>
        </row>
        <row r="766">
          <cell r="Y766" t="str">
            <v>船东费</v>
          </cell>
        </row>
        <row r="766">
          <cell r="AA766">
            <v>90517.54</v>
          </cell>
          <cell r="AB766">
            <v>90517.54</v>
          </cell>
        </row>
        <row r="767">
          <cell r="B767" t="str">
            <v>ACACIA LAN</v>
          </cell>
          <cell r="C767" t="str">
            <v>STM</v>
          </cell>
        </row>
        <row r="767">
          <cell r="F767" t="str">
            <v>第07期</v>
          </cell>
        </row>
        <row r="767">
          <cell r="I767" t="str">
            <v>2020.02.26-2020.03.12</v>
          </cell>
        </row>
        <row r="767">
          <cell r="AA767">
            <v>60650</v>
          </cell>
          <cell r="AB767">
            <v>60650</v>
          </cell>
        </row>
        <row r="768">
          <cell r="B768" t="str">
            <v>Heung-A Manila</v>
          </cell>
          <cell r="C768" t="str">
            <v>SCP</v>
          </cell>
        </row>
        <row r="768">
          <cell r="F768" t="str">
            <v>prefinal</v>
          </cell>
        </row>
        <row r="768">
          <cell r="I768" t="str">
            <v>2020.02.27-2020.03.03</v>
          </cell>
        </row>
        <row r="768">
          <cell r="Y768" t="str">
            <v>1.25%佣金/船东费/船东费预留返还</v>
          </cell>
        </row>
        <row r="768">
          <cell r="AA768">
            <v>-69857.2900684932</v>
          </cell>
          <cell r="AB768">
            <v>-69857.3</v>
          </cell>
        </row>
        <row r="769">
          <cell r="B769" t="str">
            <v>ACACIA REI</v>
          </cell>
          <cell r="C769" t="str">
            <v>STM</v>
          </cell>
        </row>
        <row r="769">
          <cell r="F769" t="str">
            <v>第01期</v>
          </cell>
        </row>
        <row r="769">
          <cell r="I769" t="str">
            <v>2020.02.28-2020.03.14</v>
          </cell>
        </row>
        <row r="769">
          <cell r="AA769">
            <v>412775.55</v>
          </cell>
          <cell r="AB769">
            <v>412775.55</v>
          </cell>
        </row>
        <row r="770">
          <cell r="B770" t="str">
            <v>Heung-A Manila</v>
          </cell>
          <cell r="C770" t="str">
            <v>SCP</v>
          </cell>
        </row>
        <row r="770">
          <cell r="F770" t="str">
            <v>final</v>
          </cell>
        </row>
        <row r="770">
          <cell r="I770" t="str">
            <v>2020.02.27-2020.03.03</v>
          </cell>
        </row>
        <row r="770">
          <cell r="Y770" t="str">
            <v>还船检验费/船东费预留返还</v>
          </cell>
        </row>
        <row r="770">
          <cell r="AA770">
            <v>4700</v>
          </cell>
          <cell r="AB770">
            <v>4696.36</v>
          </cell>
        </row>
        <row r="771">
          <cell r="B771" t="str">
            <v>ACACIA HAWK</v>
          </cell>
          <cell r="C771" t="str">
            <v>CMS</v>
          </cell>
        </row>
        <row r="771">
          <cell r="F771" t="str">
            <v>第52期</v>
          </cell>
        </row>
        <row r="771">
          <cell r="I771" t="str">
            <v>2020.03.03-2020.03.18</v>
          </cell>
        </row>
        <row r="771">
          <cell r="AA771">
            <v>75542.4657534247</v>
          </cell>
          <cell r="AB771">
            <v>75518.61</v>
          </cell>
        </row>
        <row r="772">
          <cell r="B772" t="str">
            <v>ACACIA MING</v>
          </cell>
          <cell r="C772" t="str">
            <v>KMTC</v>
          </cell>
        </row>
        <row r="772">
          <cell r="F772" t="str">
            <v>prefinal</v>
          </cell>
        </row>
        <row r="772">
          <cell r="I772" t="str">
            <v>2020.03.04-2020.03.28</v>
          </cell>
        </row>
        <row r="772">
          <cell r="Y772" t="str">
            <v>1.25%佣金/还船检验费/船东费预留/船东费</v>
          </cell>
        </row>
        <row r="772">
          <cell r="AA772">
            <v>59520.56125</v>
          </cell>
          <cell r="AB772">
            <v>59518.63</v>
          </cell>
        </row>
        <row r="773">
          <cell r="B773" t="str">
            <v>ACACIA MING</v>
          </cell>
          <cell r="C773" t="str">
            <v>KMTC</v>
          </cell>
        </row>
        <row r="773">
          <cell r="F773" t="str">
            <v>final</v>
          </cell>
        </row>
        <row r="773">
          <cell r="I773" t="str">
            <v>2020.03.04-2020.03.28</v>
          </cell>
        </row>
        <row r="773">
          <cell r="Y773" t="str">
            <v>船东费预留返还</v>
          </cell>
        </row>
        <row r="773">
          <cell r="AA773">
            <v>10000</v>
          </cell>
          <cell r="AB773">
            <v>9998.07</v>
          </cell>
        </row>
        <row r="774">
          <cell r="B774" t="str">
            <v>LISBOA</v>
          </cell>
          <cell r="C774" t="str">
            <v>APL</v>
          </cell>
        </row>
        <row r="774">
          <cell r="F774" t="str">
            <v>第04期</v>
          </cell>
        </row>
        <row r="774">
          <cell r="I774" t="str">
            <v>2020.03.04-2020.03.19</v>
          </cell>
        </row>
        <row r="774">
          <cell r="Y774" t="str">
            <v>油样检测费</v>
          </cell>
        </row>
        <row r="774">
          <cell r="AA774">
            <v>72924.9939726027</v>
          </cell>
          <cell r="AB774">
            <v>72911.65</v>
          </cell>
        </row>
        <row r="775">
          <cell r="B775" t="str">
            <v>Heung-A Singapore</v>
          </cell>
          <cell r="C775" t="str">
            <v>SNL</v>
          </cell>
        </row>
        <row r="775">
          <cell r="F775" t="str">
            <v>第10期</v>
          </cell>
        </row>
        <row r="775">
          <cell r="I775" t="str">
            <v>2020.03.05-2020.03.20</v>
          </cell>
        </row>
        <row r="775">
          <cell r="AA775">
            <v>79825</v>
          </cell>
          <cell r="AB775">
            <v>79798.92</v>
          </cell>
        </row>
        <row r="776">
          <cell r="B776" t="str">
            <v>ACACIA MAKOTO</v>
          </cell>
          <cell r="C776" t="str">
            <v>STM</v>
          </cell>
        </row>
        <row r="776">
          <cell r="F776" t="str">
            <v>第42期</v>
          </cell>
        </row>
        <row r="776">
          <cell r="I776" t="str">
            <v>2020.03.05-2020.03.20</v>
          </cell>
        </row>
        <row r="776">
          <cell r="Y776" t="str">
            <v>船东费</v>
          </cell>
        </row>
        <row r="776">
          <cell r="AA776">
            <v>83542.36</v>
          </cell>
          <cell r="AB776">
            <v>83542.36</v>
          </cell>
        </row>
        <row r="777">
          <cell r="B777" t="str">
            <v>JRS CARINA</v>
          </cell>
          <cell r="C777" t="str">
            <v>CCL</v>
          </cell>
        </row>
        <row r="777">
          <cell r="F777" t="str">
            <v>第42期</v>
          </cell>
        </row>
        <row r="777">
          <cell r="I777" t="str">
            <v>2020.03.06-2020.03.21</v>
          </cell>
        </row>
        <row r="777">
          <cell r="Y777" t="str">
            <v>交还船检验费/停租坞修（2020.03.07 0001-3.21 0154 14.0785天）/船东费</v>
          </cell>
        </row>
        <row r="777">
          <cell r="AA777">
            <v>-22210.5022766667</v>
          </cell>
          <cell r="AB777">
            <v>-22210.5</v>
          </cell>
        </row>
        <row r="778">
          <cell r="B778" t="str">
            <v>ACACIA ARIES</v>
          </cell>
          <cell r="C778" t="str">
            <v>STM</v>
          </cell>
        </row>
        <row r="778">
          <cell r="F778" t="str">
            <v>第02期</v>
          </cell>
        </row>
        <row r="778">
          <cell r="I778" t="str">
            <v>2020.03.06-2020.03.21</v>
          </cell>
        </row>
        <row r="778">
          <cell r="AA778">
            <v>60650</v>
          </cell>
          <cell r="AB778">
            <v>60650.13</v>
          </cell>
        </row>
        <row r="779">
          <cell r="B779" t="str">
            <v>Heung-A Jakarta </v>
          </cell>
          <cell r="C779" t="str">
            <v>Heung-A</v>
          </cell>
        </row>
        <row r="779">
          <cell r="F779" t="str">
            <v>PREFINAL</v>
          </cell>
        </row>
        <row r="779">
          <cell r="I779" t="str">
            <v>2020.03.09-2020.03.21</v>
          </cell>
        </row>
        <row r="779">
          <cell r="Y779" t="str">
            <v>1.25%佣金/船东费预留</v>
          </cell>
        </row>
        <row r="779">
          <cell r="AA779">
            <v>2004.5</v>
          </cell>
          <cell r="AB779">
            <v>2004.5</v>
          </cell>
        </row>
        <row r="780">
          <cell r="B780" t="str">
            <v>JRS CORVUS</v>
          </cell>
          <cell r="C780" t="str">
            <v>HEDE</v>
          </cell>
        </row>
        <row r="780">
          <cell r="F780" t="str">
            <v>第09期</v>
          </cell>
        </row>
        <row r="780">
          <cell r="I780" t="str">
            <v>2020.03.11-2020.03.26</v>
          </cell>
        </row>
        <row r="780">
          <cell r="Y780" t="str">
            <v>劳务费V.1908EW</v>
          </cell>
        </row>
        <row r="780">
          <cell r="AA780">
            <v>76877</v>
          </cell>
          <cell r="AB780">
            <v>76877</v>
          </cell>
        </row>
        <row r="781">
          <cell r="B781" t="str">
            <v>ACACIA LIBRA</v>
          </cell>
          <cell r="C781" t="str">
            <v>STM</v>
          </cell>
        </row>
        <row r="781">
          <cell r="F781" t="str">
            <v>第05期</v>
          </cell>
        </row>
        <row r="781">
          <cell r="I781" t="str">
            <v>2020.03.10-2020.03.25</v>
          </cell>
        </row>
        <row r="781">
          <cell r="AA781">
            <v>90650</v>
          </cell>
          <cell r="AB781">
            <v>90650</v>
          </cell>
        </row>
        <row r="782">
          <cell r="B782" t="str">
            <v>ACACIA LAN</v>
          </cell>
          <cell r="C782" t="str">
            <v>STM</v>
          </cell>
        </row>
        <row r="782">
          <cell r="F782" t="str">
            <v>第08期</v>
          </cell>
        </row>
        <row r="782">
          <cell r="I782" t="str">
            <v>2020.03.12-2020.03.27</v>
          </cell>
        </row>
        <row r="782">
          <cell r="Y782" t="str">
            <v>船东费</v>
          </cell>
        </row>
        <row r="782">
          <cell r="AA782">
            <v>60555.13</v>
          </cell>
          <cell r="AB782">
            <v>60555.13</v>
          </cell>
        </row>
        <row r="783">
          <cell r="B783" t="str">
            <v>ACACIA REI</v>
          </cell>
          <cell r="C783" t="str">
            <v>STM</v>
          </cell>
        </row>
        <row r="783">
          <cell r="F783" t="str">
            <v>第02期</v>
          </cell>
        </row>
        <row r="783">
          <cell r="I783" t="str">
            <v>2020.03.14-2020.03.29</v>
          </cell>
        </row>
        <row r="783">
          <cell r="AA783">
            <v>91200</v>
          </cell>
          <cell r="AB783">
            <v>91200</v>
          </cell>
        </row>
        <row r="784">
          <cell r="B784" t="str">
            <v>ACACIA HAWK</v>
          </cell>
          <cell r="C784" t="str">
            <v>CMS</v>
          </cell>
        </row>
        <row r="784">
          <cell r="F784" t="str">
            <v>第53期</v>
          </cell>
        </row>
        <row r="784">
          <cell r="I784" t="str">
            <v>2020.03.18-2020.04.02</v>
          </cell>
        </row>
        <row r="784">
          <cell r="AA784">
            <v>75542.4657534247</v>
          </cell>
          <cell r="AB784">
            <v>75518.6</v>
          </cell>
        </row>
        <row r="785">
          <cell r="B785" t="str">
            <v>LISBOA</v>
          </cell>
          <cell r="C785" t="str">
            <v>APL</v>
          </cell>
        </row>
        <row r="785">
          <cell r="F785" t="str">
            <v>第05期</v>
          </cell>
        </row>
        <row r="785">
          <cell r="I785" t="str">
            <v>2020.03.19-2020.04.03</v>
          </cell>
        </row>
        <row r="785">
          <cell r="Y785" t="str">
            <v>油样检测费</v>
          </cell>
        </row>
        <row r="785">
          <cell r="AA785">
            <v>73435.2739726027</v>
          </cell>
          <cell r="AB785">
            <v>89241.87</v>
          </cell>
        </row>
        <row r="786">
          <cell r="B786" t="str">
            <v>ACACIA VIRGO</v>
          </cell>
          <cell r="C786" t="str">
            <v>SCP</v>
          </cell>
        </row>
        <row r="786">
          <cell r="F786" t="str">
            <v>第01期</v>
          </cell>
        </row>
        <row r="786">
          <cell r="I786" t="str">
            <v>2020.03.19-2020.04.03</v>
          </cell>
        </row>
        <row r="786">
          <cell r="Y786" t="str">
            <v>1.25%佣金</v>
          </cell>
        </row>
        <row r="786">
          <cell r="AA786">
            <v>83737.5</v>
          </cell>
          <cell r="AB786">
            <v>83714.13</v>
          </cell>
        </row>
        <row r="787">
          <cell r="B787" t="str">
            <v>Heung-A Singapore</v>
          </cell>
          <cell r="C787" t="str">
            <v>SNL</v>
          </cell>
        </row>
        <row r="787">
          <cell r="F787" t="str">
            <v>第11期</v>
          </cell>
        </row>
        <row r="787">
          <cell r="I787" t="str">
            <v>2020.03.20-2020.04.04</v>
          </cell>
        </row>
        <row r="787">
          <cell r="Y787" t="str">
            <v>船东费</v>
          </cell>
        </row>
        <row r="787">
          <cell r="AA787">
            <v>71323.3</v>
          </cell>
          <cell r="AB787">
            <v>71297.36</v>
          </cell>
        </row>
        <row r="788">
          <cell r="B788" t="str">
            <v>ACACIA MAKOTO</v>
          </cell>
          <cell r="C788" t="str">
            <v>STM</v>
          </cell>
        </row>
        <row r="788">
          <cell r="F788" t="str">
            <v>第43期</v>
          </cell>
        </row>
        <row r="788">
          <cell r="I788" t="str">
            <v>2020.03.20-2020.04.04</v>
          </cell>
        </row>
        <row r="788">
          <cell r="Y788" t="str">
            <v>船东费</v>
          </cell>
        </row>
        <row r="788">
          <cell r="AA788">
            <v>87228.1</v>
          </cell>
          <cell r="AB788">
            <v>87228.1</v>
          </cell>
        </row>
        <row r="789">
          <cell r="B789" t="str">
            <v>JRS CARINA</v>
          </cell>
          <cell r="C789" t="str">
            <v>CCL</v>
          </cell>
        </row>
        <row r="789">
          <cell r="F789" t="str">
            <v>第43期</v>
          </cell>
        </row>
        <row r="789">
          <cell r="I789" t="str">
            <v>2020.03.21-2020.04.05</v>
          </cell>
        </row>
        <row r="789">
          <cell r="AA789">
            <v>70600</v>
          </cell>
          <cell r="AB789">
            <v>66255.14</v>
          </cell>
        </row>
        <row r="790">
          <cell r="B790" t="str">
            <v>ACACIA ARIES</v>
          </cell>
          <cell r="C790" t="str">
            <v>STM</v>
          </cell>
        </row>
        <row r="790">
          <cell r="F790" t="str">
            <v>第03期</v>
          </cell>
        </row>
        <row r="790">
          <cell r="I790" t="str">
            <v>2020.03.21-2020.04.05</v>
          </cell>
        </row>
        <row r="790">
          <cell r="AA790">
            <v>60650</v>
          </cell>
          <cell r="AB790">
            <v>60650</v>
          </cell>
        </row>
        <row r="791">
          <cell r="B791" t="str">
            <v>Heung-A Jakarta </v>
          </cell>
          <cell r="C791" t="str">
            <v>Heung-A</v>
          </cell>
        </row>
        <row r="791">
          <cell r="F791" t="str">
            <v>PREFINAL2</v>
          </cell>
        </row>
        <row r="791">
          <cell r="I791" t="str">
            <v>2020.03.21-2020.03.22</v>
          </cell>
        </row>
        <row r="791">
          <cell r="Y791" t="str">
            <v>1.25%佣金/船员劳务费2010e-2017e/还船检验费</v>
          </cell>
        </row>
        <row r="791">
          <cell r="AA791">
            <v>31598.0397625</v>
          </cell>
          <cell r="AB791">
            <v>31584.65</v>
          </cell>
        </row>
        <row r="792">
          <cell r="B792" t="str">
            <v>Heung-A Jakarta </v>
          </cell>
          <cell r="C792" t="str">
            <v>Heung-A</v>
          </cell>
        </row>
        <row r="792">
          <cell r="F792" t="str">
            <v>final</v>
          </cell>
        </row>
        <row r="792">
          <cell r="I792" t="str">
            <v>2020.03.21-2020.03.22</v>
          </cell>
        </row>
        <row r="792">
          <cell r="Y792" t="str">
            <v>船东费预留返还</v>
          </cell>
        </row>
        <row r="792">
          <cell r="AA792">
            <v>5000</v>
          </cell>
        </row>
        <row r="793">
          <cell r="B793" t="str">
            <v>Heung-A Jakarta </v>
          </cell>
          <cell r="C793" t="str">
            <v>DYS</v>
          </cell>
        </row>
        <row r="793">
          <cell r="F793" t="str">
            <v>第01期</v>
          </cell>
        </row>
        <row r="793">
          <cell r="I793" t="str">
            <v>2020.03.22-2020.04.06</v>
          </cell>
        </row>
        <row r="793">
          <cell r="Y793" t="str">
            <v>1.25%佣金</v>
          </cell>
        </row>
        <row r="793">
          <cell r="AA793">
            <v>119266.93</v>
          </cell>
          <cell r="AB793">
            <v>119246.93</v>
          </cell>
        </row>
        <row r="794">
          <cell r="B794" t="str">
            <v>Heung-A Manila</v>
          </cell>
          <cell r="C794" t="str">
            <v>PAN</v>
          </cell>
        </row>
        <row r="794">
          <cell r="F794" t="str">
            <v>第01期</v>
          </cell>
        </row>
        <row r="794">
          <cell r="I794" t="str">
            <v>2020.03.23-2020.04.07</v>
          </cell>
        </row>
        <row r="794">
          <cell r="Y794" t="str">
            <v>交船检验费</v>
          </cell>
        </row>
        <row r="794">
          <cell r="AA794">
            <v>122819.69</v>
          </cell>
          <cell r="AB794">
            <v>122786.32</v>
          </cell>
        </row>
        <row r="795">
          <cell r="B795" t="str">
            <v>ACACIA LIBRA</v>
          </cell>
          <cell r="C795" t="str">
            <v>STM</v>
          </cell>
        </row>
        <row r="795">
          <cell r="F795" t="str">
            <v>prefinal</v>
          </cell>
        </row>
        <row r="795">
          <cell r="I795" t="str">
            <v>2020.03.25-2020.04.05</v>
          </cell>
        </row>
        <row r="795">
          <cell r="Y795" t="str">
            <v>船东费</v>
          </cell>
        </row>
        <row r="795">
          <cell r="AA795">
            <v>-118668.975</v>
          </cell>
          <cell r="AB795">
            <v>-118668.98</v>
          </cell>
        </row>
        <row r="796">
          <cell r="B796" t="str">
            <v>JRS CORVUS</v>
          </cell>
          <cell r="C796" t="str">
            <v>HEDE</v>
          </cell>
        </row>
        <row r="796">
          <cell r="F796" t="str">
            <v>第10期</v>
          </cell>
        </row>
        <row r="796">
          <cell r="I796" t="str">
            <v>2020.03.26-2020.04.10</v>
          </cell>
        </row>
        <row r="796">
          <cell r="Y796" t="str">
            <v>劳务费V.1909EW</v>
          </cell>
        </row>
        <row r="796">
          <cell r="AA796">
            <v>76677</v>
          </cell>
          <cell r="AB796">
            <v>76677</v>
          </cell>
        </row>
        <row r="797">
          <cell r="B797" t="str">
            <v>ACACIA LAN</v>
          </cell>
          <cell r="C797" t="str">
            <v>STM</v>
          </cell>
        </row>
        <row r="797">
          <cell r="F797" t="str">
            <v>第09期</v>
          </cell>
        </row>
        <row r="797">
          <cell r="I797" t="str">
            <v>2020.03.27-2020.04.11</v>
          </cell>
        </row>
        <row r="797">
          <cell r="AA797">
            <v>60650</v>
          </cell>
          <cell r="AB797">
            <v>60650</v>
          </cell>
        </row>
        <row r="798">
          <cell r="B798" t="str">
            <v>ACACIA REI</v>
          </cell>
          <cell r="C798" t="str">
            <v>STM</v>
          </cell>
        </row>
        <row r="798">
          <cell r="F798" t="str">
            <v>prefinal</v>
          </cell>
        </row>
        <row r="798">
          <cell r="I798" t="str">
            <v>2020.03.29-2020.04.05</v>
          </cell>
        </row>
        <row r="798">
          <cell r="Y798" t="str">
            <v>坞修(4.8-4.22)</v>
          </cell>
        </row>
        <row r="798">
          <cell r="AA798">
            <v>-287229.572</v>
          </cell>
          <cell r="AB798">
            <v>-287229.57</v>
          </cell>
        </row>
        <row r="799">
          <cell r="B799" t="str">
            <v>ACACIA MING</v>
          </cell>
          <cell r="C799" t="str">
            <v>TYS</v>
          </cell>
        </row>
        <row r="799">
          <cell r="F799" t="str">
            <v>第01期</v>
          </cell>
        </row>
        <row r="799">
          <cell r="I799" t="str">
            <v>2020.04.01-2020.04.16</v>
          </cell>
        </row>
        <row r="799">
          <cell r="Y799" t="str">
            <v>1.25%佣金/交船检验费</v>
          </cell>
        </row>
        <row r="799">
          <cell r="AA799">
            <v>112028.645821918</v>
          </cell>
          <cell r="AB799">
            <v>112028.65</v>
          </cell>
        </row>
        <row r="800">
          <cell r="B800" t="str">
            <v>ACACIA HAWK</v>
          </cell>
          <cell r="C800" t="str">
            <v>CMS</v>
          </cell>
        </row>
        <row r="800">
          <cell r="F800" t="str">
            <v>第54期</v>
          </cell>
        </row>
        <row r="800">
          <cell r="I800" t="str">
            <v>2020.04.02-2020.04.17</v>
          </cell>
        </row>
        <row r="800">
          <cell r="AA800">
            <v>75542.4657534247</v>
          </cell>
          <cell r="AB800">
            <v>75518.59</v>
          </cell>
        </row>
        <row r="801">
          <cell r="B801" t="str">
            <v>LISBOA</v>
          </cell>
          <cell r="C801" t="str">
            <v>APL</v>
          </cell>
        </row>
        <row r="801">
          <cell r="F801" t="str">
            <v>第06期</v>
          </cell>
        </row>
        <row r="801">
          <cell r="I801" t="str">
            <v>2020.04.03-2020.04.18</v>
          </cell>
        </row>
        <row r="801">
          <cell r="Y801" t="str">
            <v>油样检测费/船东费预留/船东费</v>
          </cell>
        </row>
        <row r="801">
          <cell r="AA801">
            <v>-37437.2660273973</v>
          </cell>
          <cell r="AB801">
            <v>18744.76</v>
          </cell>
        </row>
        <row r="802">
          <cell r="B802" t="str">
            <v>ACACIA VIRGO</v>
          </cell>
          <cell r="C802" t="str">
            <v>SCP</v>
          </cell>
        </row>
        <row r="802">
          <cell r="F802" t="str">
            <v>第02期</v>
          </cell>
        </row>
        <row r="802">
          <cell r="I802" t="str">
            <v>2020.04.03-2020.04.18</v>
          </cell>
        </row>
        <row r="802">
          <cell r="Y802" t="str">
            <v>1.25%佣金/交船检验费</v>
          </cell>
        </row>
        <row r="802">
          <cell r="AA802">
            <v>236845.8895</v>
          </cell>
          <cell r="AB802">
            <v>236422.52</v>
          </cell>
        </row>
        <row r="803">
          <cell r="B803" t="str">
            <v>ACACIA TAURUS</v>
          </cell>
          <cell r="C803" t="str">
            <v>STM</v>
          </cell>
        </row>
        <row r="803">
          <cell r="F803" t="str">
            <v>第01期</v>
          </cell>
        </row>
        <row r="803">
          <cell r="I803" t="str">
            <v>2020.04.04-2020.04.19</v>
          </cell>
        </row>
        <row r="803">
          <cell r="AA803">
            <v>269768.29535</v>
          </cell>
          <cell r="AB803">
            <v>269768.3</v>
          </cell>
        </row>
        <row r="804">
          <cell r="B804" t="str">
            <v>Heung-A Singapore</v>
          </cell>
          <cell r="C804" t="str">
            <v>SNL</v>
          </cell>
        </row>
        <row r="804">
          <cell r="F804" t="str">
            <v>第12期</v>
          </cell>
        </row>
        <row r="804">
          <cell r="I804" t="str">
            <v>2020.04.04-2020.04.19</v>
          </cell>
        </row>
        <row r="804">
          <cell r="Y804" t="str">
            <v>停租（2020.03.12 1330-1900LT 0.2292天）</v>
          </cell>
        </row>
        <row r="804">
          <cell r="AA804">
            <v>78249.649</v>
          </cell>
          <cell r="AB804">
            <v>78223.85</v>
          </cell>
        </row>
        <row r="805">
          <cell r="B805" t="str">
            <v>ACACIA MAKOTO</v>
          </cell>
          <cell r="C805" t="str">
            <v>STM</v>
          </cell>
        </row>
        <row r="805">
          <cell r="F805" t="str">
            <v>第44期</v>
          </cell>
        </row>
        <row r="805">
          <cell r="I805" t="str">
            <v>2020.04.04-2020.04.19</v>
          </cell>
        </row>
        <row r="805">
          <cell r="Y805" t="str">
            <v>船东费</v>
          </cell>
        </row>
        <row r="805">
          <cell r="AA805">
            <v>89609.42</v>
          </cell>
          <cell r="AB805">
            <v>89609.42</v>
          </cell>
        </row>
        <row r="806">
          <cell r="B806" t="str">
            <v>ACACIA ARIES</v>
          </cell>
          <cell r="C806" t="str">
            <v>STM</v>
          </cell>
        </row>
        <row r="806">
          <cell r="F806" t="str">
            <v>第04期</v>
          </cell>
        </row>
        <row r="806">
          <cell r="I806" t="str">
            <v>2020.04.05-2020.04.20</v>
          </cell>
        </row>
        <row r="806">
          <cell r="Y806" t="str">
            <v>船东费</v>
          </cell>
        </row>
        <row r="806">
          <cell r="AA806">
            <v>60084.7</v>
          </cell>
          <cell r="AB806">
            <v>60084.7</v>
          </cell>
        </row>
        <row r="807">
          <cell r="B807" t="str">
            <v>JRS CARINA</v>
          </cell>
          <cell r="C807" t="str">
            <v>CCL</v>
          </cell>
        </row>
        <row r="807">
          <cell r="F807" t="str">
            <v>第44期</v>
          </cell>
        </row>
        <row r="807">
          <cell r="I807" t="str">
            <v>2020.04.05-2020.04.20</v>
          </cell>
        </row>
        <row r="807">
          <cell r="AA807">
            <v>70600</v>
          </cell>
          <cell r="AB807">
            <v>70597.6</v>
          </cell>
        </row>
        <row r="808">
          <cell r="B808" t="str">
            <v>Heung-A Jakarta </v>
          </cell>
          <cell r="C808" t="str">
            <v>DYS</v>
          </cell>
        </row>
        <row r="808">
          <cell r="F808" t="str">
            <v>第02期</v>
          </cell>
        </row>
        <row r="808">
          <cell r="I808" t="str">
            <v>2020.04.06-2020.04.21</v>
          </cell>
        </row>
        <row r="808">
          <cell r="Y808" t="str">
            <v>1.25%佣金</v>
          </cell>
        </row>
        <row r="808">
          <cell r="AA808">
            <v>79956.25</v>
          </cell>
          <cell r="AB808">
            <v>79932.77</v>
          </cell>
        </row>
        <row r="809">
          <cell r="B809" t="str">
            <v>Heung-A Manila</v>
          </cell>
          <cell r="C809" t="str">
            <v>PAN</v>
          </cell>
        </row>
        <row r="809">
          <cell r="F809" t="str">
            <v>第02期</v>
          </cell>
        </row>
        <row r="809">
          <cell r="I809" t="str">
            <v>2020.04.07-2020.04.22</v>
          </cell>
        </row>
        <row r="809">
          <cell r="AA809">
            <v>80937.5</v>
          </cell>
          <cell r="AB809">
            <v>80904.13</v>
          </cell>
        </row>
        <row r="810">
          <cell r="B810" t="str">
            <v>ACACIA LIBRA</v>
          </cell>
          <cell r="C810" t="str">
            <v>CMS</v>
          </cell>
        </row>
        <row r="810">
          <cell r="F810" t="str">
            <v>第01期</v>
          </cell>
        </row>
        <row r="810">
          <cell r="I810" t="str">
            <v>2020.04.07-2020.04.22</v>
          </cell>
        </row>
        <row r="810">
          <cell r="AA810">
            <v>213551.934164384</v>
          </cell>
          <cell r="AB810">
            <v>213551.93</v>
          </cell>
        </row>
        <row r="811">
          <cell r="B811" t="str">
            <v>JRS CORVUS</v>
          </cell>
          <cell r="C811" t="str">
            <v>HEDE</v>
          </cell>
        </row>
        <row r="811">
          <cell r="F811" t="str">
            <v>第11期</v>
          </cell>
        </row>
        <row r="811">
          <cell r="I811" t="str">
            <v>2020.04.10-2020.04.25</v>
          </cell>
        </row>
        <row r="811">
          <cell r="Y811" t="str">
            <v>劳务费V.1910EW</v>
          </cell>
        </row>
        <row r="811">
          <cell r="AA811">
            <v>76256</v>
          </cell>
          <cell r="AB811">
            <v>60000</v>
          </cell>
        </row>
        <row r="812">
          <cell r="B812" t="str">
            <v>ACACIA LAN</v>
          </cell>
          <cell r="C812" t="str">
            <v>STM</v>
          </cell>
        </row>
        <row r="812">
          <cell r="F812" t="str">
            <v>第10期</v>
          </cell>
        </row>
        <row r="812">
          <cell r="I812" t="str">
            <v>2020.04.11-2020.04.26</v>
          </cell>
        </row>
        <row r="812">
          <cell r="Y812" t="str">
            <v>船东费</v>
          </cell>
        </row>
        <row r="812">
          <cell r="AA812">
            <v>60506.07</v>
          </cell>
          <cell r="AB812">
            <v>60506.07</v>
          </cell>
        </row>
        <row r="813">
          <cell r="B813" t="str">
            <v>ACACIA MING</v>
          </cell>
          <cell r="C813" t="str">
            <v>TYS</v>
          </cell>
        </row>
        <row r="813">
          <cell r="F813" t="str">
            <v>第02期</v>
          </cell>
        </row>
        <row r="813">
          <cell r="I813" t="str">
            <v>2020.04.16-2020.05.01</v>
          </cell>
        </row>
        <row r="813">
          <cell r="Y813" t="str">
            <v>1.25%佣金</v>
          </cell>
        </row>
        <row r="813">
          <cell r="AA813">
            <v>74944.9058219178</v>
          </cell>
          <cell r="AB813">
            <v>74931.53</v>
          </cell>
        </row>
        <row r="814">
          <cell r="B814" t="str">
            <v>ACACIA HAWK</v>
          </cell>
          <cell r="C814" t="str">
            <v>CMS</v>
          </cell>
        </row>
        <row r="814">
          <cell r="F814" t="str">
            <v>第55期</v>
          </cell>
        </row>
        <row r="814">
          <cell r="I814" t="str">
            <v>2020.04.17-2020.05.02</v>
          </cell>
        </row>
        <row r="814">
          <cell r="AA814">
            <v>75542.4657534247</v>
          </cell>
          <cell r="AB814">
            <v>75518.59</v>
          </cell>
        </row>
        <row r="815">
          <cell r="B815" t="str">
            <v>ACACIA VIRGO</v>
          </cell>
          <cell r="C815" t="str">
            <v>SCP</v>
          </cell>
        </row>
        <row r="815">
          <cell r="F815" t="str">
            <v>第03期</v>
          </cell>
        </row>
        <row r="815">
          <cell r="I815" t="str">
            <v>2020.04.18-2020.05.03</v>
          </cell>
        </row>
        <row r="815">
          <cell r="Y815" t="str">
            <v>1.25%佣金</v>
          </cell>
        </row>
        <row r="815">
          <cell r="AA815">
            <v>84087.5</v>
          </cell>
          <cell r="AB815">
            <v>83714.13</v>
          </cell>
        </row>
        <row r="816">
          <cell r="B816" t="str">
            <v>LISBOA</v>
          </cell>
          <cell r="C816" t="str">
            <v>APL</v>
          </cell>
        </row>
        <row r="816">
          <cell r="F816" t="str">
            <v>第07期</v>
          </cell>
        </row>
        <row r="816">
          <cell r="I816" t="str">
            <v>2020.04.18-2020.05.03</v>
          </cell>
        </row>
        <row r="816">
          <cell r="Y816" t="str">
            <v>油样检测费</v>
          </cell>
        </row>
        <row r="816">
          <cell r="AA816">
            <v>73435.2739726027</v>
          </cell>
          <cell r="AB816">
            <v>23954.67</v>
          </cell>
        </row>
        <row r="817">
          <cell r="B817" t="str">
            <v>ACACIA TAURUS</v>
          </cell>
          <cell r="C817" t="str">
            <v>STM</v>
          </cell>
        </row>
        <row r="817">
          <cell r="F817" t="str">
            <v>第02期</v>
          </cell>
        </row>
        <row r="817">
          <cell r="I817" t="str">
            <v>2020.04.19-2020.05.04</v>
          </cell>
        </row>
        <row r="817">
          <cell r="Y817" t="str">
            <v>停租 4.20 0122-4.24 1542 4.5972天 </v>
          </cell>
        </row>
        <row r="817">
          <cell r="AA817">
            <v>37616.52161</v>
          </cell>
          <cell r="AB817">
            <v>37616.52</v>
          </cell>
        </row>
        <row r="818">
          <cell r="B818" t="str">
            <v>Heung-A Singapore</v>
          </cell>
          <cell r="C818" t="str">
            <v>SNL</v>
          </cell>
        </row>
        <row r="818">
          <cell r="F818" t="str">
            <v>第13期</v>
          </cell>
        </row>
        <row r="818">
          <cell r="I818" t="str">
            <v>2020.04.19-2020.05.04</v>
          </cell>
        </row>
        <row r="818">
          <cell r="AA818">
            <v>79825</v>
          </cell>
          <cell r="AB818">
            <v>79799.02</v>
          </cell>
        </row>
        <row r="819">
          <cell r="B819" t="str">
            <v>ACACIA MAKOTO</v>
          </cell>
          <cell r="C819" t="str">
            <v>STM</v>
          </cell>
        </row>
        <row r="819">
          <cell r="F819" t="str">
            <v>第45期</v>
          </cell>
        </row>
        <row r="819">
          <cell r="I819" t="str">
            <v>2020.04.19-2020.05.04</v>
          </cell>
        </row>
        <row r="819">
          <cell r="AA819">
            <v>91200</v>
          </cell>
          <cell r="AB819">
            <v>91200</v>
          </cell>
        </row>
        <row r="820">
          <cell r="B820" t="str">
            <v>ACACIA ARIES</v>
          </cell>
          <cell r="C820" t="str">
            <v>STM</v>
          </cell>
        </row>
        <row r="820">
          <cell r="F820" t="str">
            <v>第05期</v>
          </cell>
        </row>
        <row r="820">
          <cell r="I820" t="str">
            <v>2020.04.20-2020.05.05</v>
          </cell>
        </row>
        <row r="820">
          <cell r="AA820">
            <v>60650</v>
          </cell>
          <cell r="AB820">
            <v>60650</v>
          </cell>
        </row>
        <row r="821">
          <cell r="B821" t="str">
            <v>JRS CARINA</v>
          </cell>
          <cell r="C821" t="str">
            <v>CCL</v>
          </cell>
        </row>
        <row r="821">
          <cell r="F821" t="str">
            <v>第45期</v>
          </cell>
        </row>
        <row r="821">
          <cell r="I821" t="str">
            <v>2020.04.20-2020.05.05</v>
          </cell>
        </row>
        <row r="821">
          <cell r="Y821" t="str">
            <v>船东费/停租 ( Apr.14.07:42--09:42 0.08333天 )   </v>
          </cell>
        </row>
        <row r="821">
          <cell r="AA821">
            <v>69776.7106666667</v>
          </cell>
          <cell r="AB821">
            <v>69779.43</v>
          </cell>
        </row>
        <row r="822">
          <cell r="B822" t="str">
            <v>Heung-A Jakarta </v>
          </cell>
          <cell r="C822" t="str">
            <v>DYS</v>
          </cell>
        </row>
        <row r="822">
          <cell r="F822" t="str">
            <v>第03期</v>
          </cell>
        </row>
        <row r="822">
          <cell r="I822" t="str">
            <v>2020.04.21-2020.05.06</v>
          </cell>
        </row>
        <row r="822">
          <cell r="Y822" t="str">
            <v>1.25%佣金/船东费</v>
          </cell>
        </row>
        <row r="822">
          <cell r="AA822">
            <v>76288.72</v>
          </cell>
          <cell r="AB822">
            <v>76265.23</v>
          </cell>
        </row>
        <row r="823">
          <cell r="B823" t="str">
            <v>Heung-A Manila</v>
          </cell>
          <cell r="C823" t="str">
            <v>PAN</v>
          </cell>
        </row>
        <row r="823">
          <cell r="F823" t="str">
            <v>第03期</v>
          </cell>
        </row>
        <row r="823">
          <cell r="I823" t="str">
            <v>2020.04.22-2020.05.07</v>
          </cell>
        </row>
        <row r="823">
          <cell r="AA823">
            <v>80937.5</v>
          </cell>
          <cell r="AB823">
            <v>80904.13</v>
          </cell>
        </row>
        <row r="824">
          <cell r="B824" t="str">
            <v>ACACIA LIBRA</v>
          </cell>
          <cell r="C824" t="str">
            <v>CMS</v>
          </cell>
        </row>
        <row r="824">
          <cell r="F824" t="str">
            <v>第02期</v>
          </cell>
        </row>
        <row r="824">
          <cell r="I824" t="str">
            <v>2020.04.22-2020.05.07</v>
          </cell>
        </row>
        <row r="824">
          <cell r="AA824">
            <v>89338.3561643836</v>
          </cell>
          <cell r="AB824">
            <v>89294.99</v>
          </cell>
        </row>
        <row r="825">
          <cell r="B825" t="str">
            <v>JRS CORVUS</v>
          </cell>
          <cell r="C825" t="str">
            <v>HEDE</v>
          </cell>
        </row>
        <row r="825">
          <cell r="F825" t="str">
            <v>prefinal</v>
          </cell>
        </row>
        <row r="825">
          <cell r="I825" t="str">
            <v>2020.04.25-2020.05.12</v>
          </cell>
        </row>
        <row r="825">
          <cell r="Y825" t="str">
            <v>停租（2020.03.22 1400 -03.24 1445 2.03125天）/（3.31 0900-1000 0.04166天）/船东预留/船东费/劳务费V.1912EW+1913E</v>
          </cell>
        </row>
        <row r="825">
          <cell r="AA825">
            <v>-15073.7114</v>
          </cell>
          <cell r="AB825">
            <v>-15073.71</v>
          </cell>
        </row>
        <row r="826">
          <cell r="B826" t="str">
            <v>JRS CORVUS</v>
          </cell>
          <cell r="C826" t="str">
            <v>HEDE</v>
          </cell>
        </row>
        <row r="826">
          <cell r="F826" t="str">
            <v>final</v>
          </cell>
        </row>
        <row r="826">
          <cell r="I826" t="str">
            <v>2020.04.25-2020.05.12</v>
          </cell>
        </row>
        <row r="826">
          <cell r="Y826" t="str">
            <v>船东预留返还</v>
          </cell>
        </row>
        <row r="826">
          <cell r="AA826">
            <v>5000</v>
          </cell>
          <cell r="AB826">
            <v>21256.12</v>
          </cell>
        </row>
        <row r="827">
          <cell r="B827" t="str">
            <v>ACACIA REI</v>
          </cell>
          <cell r="C827" t="str">
            <v>STM</v>
          </cell>
        </row>
        <row r="827">
          <cell r="F827" t="str">
            <v>第01期</v>
          </cell>
        </row>
        <row r="827">
          <cell r="I827" t="str">
            <v>2020.04.24-2020.05.09</v>
          </cell>
        </row>
        <row r="827">
          <cell r="AA827">
            <v>362062.17</v>
          </cell>
          <cell r="AB827">
            <v>362062.41</v>
          </cell>
        </row>
        <row r="828">
          <cell r="B828" t="str">
            <v>ACACIA LAN</v>
          </cell>
          <cell r="C828" t="str">
            <v>STM</v>
          </cell>
        </row>
        <row r="828">
          <cell r="F828" t="str">
            <v>第11期</v>
          </cell>
        </row>
        <row r="828">
          <cell r="I828" t="str">
            <v>2020.04.26-2020.05.11</v>
          </cell>
        </row>
        <row r="828">
          <cell r="Y828" t="str">
            <v>船东费</v>
          </cell>
        </row>
        <row r="828">
          <cell r="AA828">
            <v>60084.26</v>
          </cell>
          <cell r="AB828">
            <v>60084.26</v>
          </cell>
        </row>
        <row r="829">
          <cell r="B829" t="str">
            <v>ACACIA MING</v>
          </cell>
          <cell r="C829" t="str">
            <v>TYS</v>
          </cell>
        </row>
        <row r="829">
          <cell r="F829" t="str">
            <v>第03期</v>
          </cell>
        </row>
        <row r="829">
          <cell r="I829" t="str">
            <v>2020.05.01-2020.05.16</v>
          </cell>
        </row>
        <row r="829">
          <cell r="Y829" t="str">
            <v>1.25%佣金</v>
          </cell>
        </row>
        <row r="829">
          <cell r="AA829">
            <v>74944.9058219178</v>
          </cell>
          <cell r="AB829">
            <v>74931.53</v>
          </cell>
        </row>
        <row r="830">
          <cell r="B830" t="str">
            <v>ACACIA HAWK</v>
          </cell>
          <cell r="C830" t="str">
            <v>CMS</v>
          </cell>
        </row>
        <row r="830">
          <cell r="F830" t="str">
            <v>第56期</v>
          </cell>
        </row>
        <row r="830">
          <cell r="I830" t="str">
            <v>2020.05.02-2020.05.17</v>
          </cell>
        </row>
        <row r="830">
          <cell r="Y830" t="str">
            <v>停租（2020.03.18 1010-3.19 1320 1.1319天）/（2020.03.09 2200-2322 0.0569天）</v>
          </cell>
        </row>
        <row r="830">
          <cell r="AA830">
            <v>66695.9021707449</v>
          </cell>
          <cell r="AB830">
            <v>66672.03</v>
          </cell>
        </row>
        <row r="831">
          <cell r="B831" t="str">
            <v>LISBOA</v>
          </cell>
          <cell r="C831" t="str">
            <v>APL</v>
          </cell>
        </row>
        <row r="831">
          <cell r="F831" t="str">
            <v>prefinal</v>
          </cell>
        </row>
        <row r="831">
          <cell r="I831" t="str">
            <v>2020.05.03-2020.05.04</v>
          </cell>
        </row>
        <row r="831">
          <cell r="Y831" t="str">
            <v>油样检测费/船东费/船员劳务费2.17-3.21-4.11-5.04/交船检验费</v>
          </cell>
        </row>
        <row r="831">
          <cell r="AA831">
            <v>54224.8899315069</v>
          </cell>
          <cell r="AB831">
            <v>47483.36</v>
          </cell>
        </row>
        <row r="832">
          <cell r="B832" t="str">
            <v>LISBOA</v>
          </cell>
          <cell r="C832" t="str">
            <v>APL</v>
          </cell>
        </row>
        <row r="832">
          <cell r="F832" t="str">
            <v>final</v>
          </cell>
        </row>
        <row r="832">
          <cell r="I832" t="str">
            <v>2020.05.03-2020.05.04</v>
          </cell>
        </row>
        <row r="832">
          <cell r="Y832" t="str">
            <v>船东预留返还/污油水费/还船检验费</v>
          </cell>
        </row>
        <row r="832">
          <cell r="AA832">
            <v>10071.78</v>
          </cell>
          <cell r="AB832">
            <v>10058.41</v>
          </cell>
        </row>
        <row r="833">
          <cell r="B833" t="str">
            <v>ACACIA VIRGO</v>
          </cell>
          <cell r="C833" t="str">
            <v>SCP</v>
          </cell>
        </row>
        <row r="833">
          <cell r="F833" t="str">
            <v>第04期</v>
          </cell>
        </row>
        <row r="833">
          <cell r="I833" t="str">
            <v>2020.05.03-2020.05.18</v>
          </cell>
        </row>
        <row r="833">
          <cell r="Y833" t="str">
            <v>1.25%佣金/五一空置(暂扣7天全额租金） </v>
          </cell>
        </row>
        <row r="833">
          <cell r="AA833">
            <v>43480.8153424658</v>
          </cell>
          <cell r="AB833">
            <v>44507.44</v>
          </cell>
        </row>
        <row r="834">
          <cell r="B834" t="str">
            <v>ACACIA TAURUS</v>
          </cell>
          <cell r="C834" t="str">
            <v>STM</v>
          </cell>
        </row>
        <row r="834">
          <cell r="F834" t="str">
            <v>PREFINAL</v>
          </cell>
        </row>
        <row r="834">
          <cell r="I834" t="str">
            <v>2020.05.04-2020.05.10</v>
          </cell>
        </row>
        <row r="834">
          <cell r="Y834" t="str">
            <v>船东费</v>
          </cell>
        </row>
        <row r="834">
          <cell r="AA834">
            <v>-80818.9663</v>
          </cell>
          <cell r="AB834">
            <v>-80818.97</v>
          </cell>
        </row>
        <row r="835">
          <cell r="B835" t="str">
            <v>Heung-A Singapore</v>
          </cell>
          <cell r="C835" t="str">
            <v>SNL</v>
          </cell>
        </row>
        <row r="835">
          <cell r="F835" t="str">
            <v>第14期</v>
          </cell>
        </row>
        <row r="835">
          <cell r="I835" t="str">
            <v>2020.05.04-2020.05.19</v>
          </cell>
        </row>
        <row r="835">
          <cell r="AA835">
            <v>79825</v>
          </cell>
          <cell r="AB835">
            <v>79798.99</v>
          </cell>
        </row>
        <row r="836">
          <cell r="B836" t="str">
            <v>ACACIA MAKOTO</v>
          </cell>
          <cell r="C836" t="str">
            <v>STM</v>
          </cell>
        </row>
        <row r="836">
          <cell r="F836" t="str">
            <v>第46期</v>
          </cell>
        </row>
        <row r="836">
          <cell r="I836" t="str">
            <v>2020.05.04-2020.05.19</v>
          </cell>
        </row>
        <row r="836">
          <cell r="Y836" t="str">
            <v>船东费</v>
          </cell>
        </row>
        <row r="836">
          <cell r="AA836">
            <v>89460.52</v>
          </cell>
          <cell r="AB836">
            <v>89460.52</v>
          </cell>
        </row>
        <row r="837">
          <cell r="B837" t="str">
            <v>ACACIA ARIES</v>
          </cell>
          <cell r="C837" t="str">
            <v>STM</v>
          </cell>
        </row>
        <row r="837">
          <cell r="F837" t="str">
            <v>第06期</v>
          </cell>
        </row>
        <row r="837">
          <cell r="I837" t="str">
            <v>2020.05.05-2020.05.20</v>
          </cell>
        </row>
        <row r="837">
          <cell r="AA837">
            <v>60650</v>
          </cell>
          <cell r="AB837">
            <v>60650</v>
          </cell>
        </row>
        <row r="838">
          <cell r="B838" t="str">
            <v>JRS CARINA</v>
          </cell>
          <cell r="C838" t="str">
            <v>CCL</v>
          </cell>
        </row>
        <row r="838">
          <cell r="F838" t="str">
            <v>第46期</v>
          </cell>
        </row>
        <row r="838">
          <cell r="I838" t="str">
            <v>2020.05.05-2020.05.20</v>
          </cell>
        </row>
        <row r="838">
          <cell r="AA838">
            <v>70600</v>
          </cell>
          <cell r="AB838">
            <v>70597.6</v>
          </cell>
        </row>
        <row r="839">
          <cell r="B839" t="str">
            <v>Heung-A Jakarta </v>
          </cell>
          <cell r="C839" t="str">
            <v>DYS</v>
          </cell>
        </row>
        <row r="839">
          <cell r="F839" t="str">
            <v>第04期</v>
          </cell>
        </row>
        <row r="839">
          <cell r="I839" t="str">
            <v>2020.05.06-2020.05.21</v>
          </cell>
        </row>
        <row r="839">
          <cell r="Y839" t="str">
            <v>1.25%佣金</v>
          </cell>
        </row>
        <row r="839">
          <cell r="AA839">
            <v>79956.25</v>
          </cell>
          <cell r="AB839">
            <v>79932.75</v>
          </cell>
        </row>
        <row r="840">
          <cell r="B840" t="str">
            <v>Heung-A Manila</v>
          </cell>
          <cell r="C840" t="str">
            <v>PAN</v>
          </cell>
        </row>
        <row r="840">
          <cell r="F840" t="str">
            <v>第04期</v>
          </cell>
        </row>
        <row r="840">
          <cell r="I840" t="str">
            <v>2020.05.07-2020.05.22</v>
          </cell>
        </row>
        <row r="840">
          <cell r="AA840">
            <v>80937.5</v>
          </cell>
          <cell r="AB840">
            <v>80904.13</v>
          </cell>
        </row>
        <row r="841">
          <cell r="B841" t="str">
            <v>ACACIA LIBRA</v>
          </cell>
          <cell r="C841" t="str">
            <v>CMS</v>
          </cell>
        </row>
        <row r="841">
          <cell r="F841" t="str">
            <v>第03期</v>
          </cell>
        </row>
        <row r="841">
          <cell r="I841" t="str">
            <v>2020.05.07-2020.05.22</v>
          </cell>
        </row>
        <row r="841">
          <cell r="AA841">
            <v>89338.3561643836</v>
          </cell>
          <cell r="AB841">
            <v>89304.99</v>
          </cell>
        </row>
        <row r="842">
          <cell r="B842" t="str">
            <v>LISBOA</v>
          </cell>
          <cell r="C842" t="str">
            <v>STM</v>
          </cell>
        </row>
        <row r="842">
          <cell r="F842" t="str">
            <v>第01期</v>
          </cell>
        </row>
        <row r="842">
          <cell r="I842" t="str">
            <v>2020.05.09-2020.05.24</v>
          </cell>
        </row>
        <row r="842">
          <cell r="AA842">
            <v>170520</v>
          </cell>
          <cell r="AB842">
            <v>170520</v>
          </cell>
        </row>
        <row r="843">
          <cell r="B843" t="str">
            <v>ACACIA REI</v>
          </cell>
          <cell r="C843" t="str">
            <v>STM</v>
          </cell>
        </row>
        <row r="843">
          <cell r="F843" t="str">
            <v>第02期</v>
          </cell>
        </row>
        <row r="843">
          <cell r="I843" t="str">
            <v>2020.05.09-2020.05.24</v>
          </cell>
        </row>
        <row r="843">
          <cell r="AA843">
            <v>91200</v>
          </cell>
          <cell r="AB843">
            <v>91200</v>
          </cell>
        </row>
        <row r="844">
          <cell r="B844" t="str">
            <v>ACACIA LAN</v>
          </cell>
          <cell r="C844" t="str">
            <v>STM</v>
          </cell>
        </row>
        <row r="844">
          <cell r="F844" t="str">
            <v>第12期</v>
          </cell>
        </row>
        <row r="844">
          <cell r="I844" t="str">
            <v>2020.05.11-2020.05.26</v>
          </cell>
        </row>
        <row r="844">
          <cell r="AA844">
            <v>60650</v>
          </cell>
          <cell r="AB844">
            <v>60650</v>
          </cell>
        </row>
        <row r="845">
          <cell r="B845" t="str">
            <v>ACACIA MING</v>
          </cell>
          <cell r="C845" t="str">
            <v>TYS</v>
          </cell>
        </row>
        <row r="845">
          <cell r="F845" t="str">
            <v>第04期</v>
          </cell>
        </row>
        <row r="845">
          <cell r="I845" t="str">
            <v>2020.05.16-2020.05.31</v>
          </cell>
        </row>
        <row r="845">
          <cell r="Y845" t="str">
            <v>1.25%佣金</v>
          </cell>
        </row>
        <row r="845">
          <cell r="AA845">
            <v>74944.9058219178</v>
          </cell>
          <cell r="AB845">
            <v>74931.53</v>
          </cell>
        </row>
        <row r="846">
          <cell r="B846" t="str">
            <v>ACACIA HAWK</v>
          </cell>
          <cell r="C846" t="str">
            <v>CMS</v>
          </cell>
        </row>
        <row r="846">
          <cell r="F846" t="str">
            <v>第57期</v>
          </cell>
        </row>
        <row r="846">
          <cell r="I846" t="str">
            <v>2020.05.17-2020.06.01</v>
          </cell>
        </row>
        <row r="846">
          <cell r="AA846">
            <v>75542.4657534247</v>
          </cell>
          <cell r="AB846">
            <v>75518.59</v>
          </cell>
        </row>
        <row r="847">
          <cell r="B847" t="str">
            <v>ACACIA VIRGO</v>
          </cell>
          <cell r="C847" t="str">
            <v>SCP</v>
          </cell>
        </row>
        <row r="847">
          <cell r="F847" t="str">
            <v>第05期</v>
          </cell>
        </row>
        <row r="847">
          <cell r="I847" t="str">
            <v>2020.05.18-2020.06.02</v>
          </cell>
        </row>
        <row r="847">
          <cell r="Y847" t="str">
            <v>1.25%佣金/返还一空置(暂扣7天全额租金）,实际6.125天</v>
          </cell>
        </row>
        <row r="847">
          <cell r="AA847">
            <v>90490.3878424657</v>
          </cell>
          <cell r="AB847">
            <v>90466.8</v>
          </cell>
        </row>
        <row r="848">
          <cell r="B848" t="str">
            <v>Heung-A Singapore</v>
          </cell>
          <cell r="C848" t="str">
            <v>SNL</v>
          </cell>
        </row>
        <row r="848">
          <cell r="F848" t="str">
            <v>第15期</v>
          </cell>
        </row>
        <row r="848">
          <cell r="I848" t="str">
            <v>2020.05.19-2020.06.03</v>
          </cell>
        </row>
        <row r="848">
          <cell r="AA848">
            <v>79825</v>
          </cell>
          <cell r="AB848">
            <v>79799.02</v>
          </cell>
        </row>
        <row r="849">
          <cell r="B849" t="str">
            <v>ACACIA MAKOTO</v>
          </cell>
          <cell r="C849" t="str">
            <v>STM</v>
          </cell>
        </row>
        <row r="849">
          <cell r="F849" t="str">
            <v>第47期</v>
          </cell>
        </row>
        <row r="849">
          <cell r="I849" t="str">
            <v>2020.05.19-2020.06.03</v>
          </cell>
        </row>
        <row r="849">
          <cell r="AA849">
            <v>91200</v>
          </cell>
          <cell r="AB849">
            <v>91200</v>
          </cell>
        </row>
        <row r="850">
          <cell r="B850" t="str">
            <v>ACACIA ARIES</v>
          </cell>
          <cell r="C850" t="str">
            <v>STM</v>
          </cell>
        </row>
        <row r="850">
          <cell r="F850" t="str">
            <v>第07期</v>
          </cell>
        </row>
        <row r="850">
          <cell r="I850" t="str">
            <v>2020.05.20-2020.06.04</v>
          </cell>
        </row>
        <row r="850">
          <cell r="AA850">
            <v>60650</v>
          </cell>
          <cell r="AB850">
            <v>60650</v>
          </cell>
        </row>
        <row r="851">
          <cell r="B851" t="str">
            <v>JRS CARINA</v>
          </cell>
          <cell r="C851" t="str">
            <v>CCL</v>
          </cell>
        </row>
        <row r="851">
          <cell r="F851" t="str">
            <v>第47期</v>
          </cell>
        </row>
        <row r="851">
          <cell r="I851" t="str">
            <v>2020.05.20-2020.06.04</v>
          </cell>
        </row>
        <row r="851">
          <cell r="Y851" t="str">
            <v>船东费</v>
          </cell>
        </row>
        <row r="851">
          <cell r="AA851">
            <v>70458.37</v>
          </cell>
          <cell r="AB851">
            <v>74793.3</v>
          </cell>
        </row>
        <row r="852">
          <cell r="B852" t="str">
            <v>Heung-A Jakarta </v>
          </cell>
          <cell r="C852" t="str">
            <v>DYS</v>
          </cell>
        </row>
        <row r="852">
          <cell r="F852" t="str">
            <v>第05期</v>
          </cell>
        </row>
        <row r="852">
          <cell r="I852" t="str">
            <v>2020.05.21-2020.06.05</v>
          </cell>
        </row>
        <row r="852">
          <cell r="Y852" t="str">
            <v>1.25%佣金</v>
          </cell>
        </row>
        <row r="852">
          <cell r="AA852">
            <v>79956.25</v>
          </cell>
          <cell r="AB852">
            <v>79932.77</v>
          </cell>
        </row>
        <row r="853">
          <cell r="B853" t="str">
            <v>Heung-A Manila</v>
          </cell>
          <cell r="C853" t="str">
            <v>PAN</v>
          </cell>
        </row>
        <row r="853">
          <cell r="F853" t="str">
            <v>第05期</v>
          </cell>
        </row>
        <row r="853">
          <cell r="I853" t="str">
            <v>2020.05.22-2020.06.06</v>
          </cell>
        </row>
        <row r="853">
          <cell r="AA853">
            <v>80937.5</v>
          </cell>
          <cell r="AB853">
            <v>80904.13</v>
          </cell>
        </row>
        <row r="854">
          <cell r="B854" t="str">
            <v>ACACIA LIBRA</v>
          </cell>
          <cell r="C854" t="str">
            <v>CMS</v>
          </cell>
        </row>
        <row r="854">
          <cell r="F854" t="str">
            <v>第04期</v>
          </cell>
        </row>
        <row r="854">
          <cell r="I854" t="str">
            <v>2020.05.22-2020.06.06</v>
          </cell>
        </row>
        <row r="854">
          <cell r="AA854">
            <v>89338.3561643836</v>
          </cell>
          <cell r="AB854">
            <v>89304.99</v>
          </cell>
        </row>
        <row r="855">
          <cell r="B855" t="str">
            <v>LISBOA</v>
          </cell>
          <cell r="C855" t="str">
            <v>STM</v>
          </cell>
        </row>
        <row r="855">
          <cell r="F855" t="str">
            <v>第02期</v>
          </cell>
        </row>
        <row r="855">
          <cell r="I855" t="str">
            <v>2020.05.24-2020.06.08</v>
          </cell>
        </row>
        <row r="855">
          <cell r="AA855">
            <v>72700</v>
          </cell>
          <cell r="AB855">
            <v>72700</v>
          </cell>
        </row>
        <row r="856">
          <cell r="B856" t="str">
            <v>ACACIA REI</v>
          </cell>
          <cell r="C856" t="str">
            <v>STM</v>
          </cell>
        </row>
        <row r="856">
          <cell r="F856" t="str">
            <v>第03期</v>
          </cell>
        </row>
        <row r="856">
          <cell r="I856" t="str">
            <v>2020.05.24-2020.06.08</v>
          </cell>
        </row>
        <row r="856">
          <cell r="Y856" t="str">
            <v>船东费</v>
          </cell>
        </row>
        <row r="856">
          <cell r="AA856">
            <v>89783.95</v>
          </cell>
          <cell r="AB856">
            <v>89783.95</v>
          </cell>
        </row>
        <row r="857">
          <cell r="B857" t="str">
            <v>ACACIA LAN</v>
          </cell>
          <cell r="C857" t="str">
            <v>STM</v>
          </cell>
        </row>
        <row r="857">
          <cell r="F857" t="str">
            <v>第13期</v>
          </cell>
        </row>
        <row r="857">
          <cell r="I857" t="str">
            <v>2020.05.26-2020.06.10</v>
          </cell>
        </row>
        <row r="857">
          <cell r="AA857">
            <v>60650</v>
          </cell>
          <cell r="AB857">
            <v>60650</v>
          </cell>
        </row>
        <row r="858">
          <cell r="B858" t="str">
            <v>ACACIA MING</v>
          </cell>
          <cell r="C858" t="str">
            <v>TYS</v>
          </cell>
        </row>
        <row r="858">
          <cell r="F858" t="str">
            <v>第05期</v>
          </cell>
        </row>
        <row r="858">
          <cell r="I858" t="str">
            <v>2020.05.31-2020.06.15</v>
          </cell>
        </row>
        <row r="858">
          <cell r="Y858" t="str">
            <v>1.25%佣金</v>
          </cell>
        </row>
        <row r="858">
          <cell r="AA858">
            <v>74944.9058219178</v>
          </cell>
          <cell r="AB858">
            <v>74931.53</v>
          </cell>
        </row>
        <row r="859">
          <cell r="B859" t="str">
            <v>Heung-A Manila</v>
          </cell>
          <cell r="C859" t="str">
            <v>STM</v>
          </cell>
        </row>
        <row r="859">
          <cell r="F859" t="str">
            <v>final</v>
          </cell>
        </row>
        <row r="859">
          <cell r="I859" t="str">
            <v>2018.12.13-2018.12.30</v>
          </cell>
        </row>
        <row r="859">
          <cell r="Y859" t="str">
            <v>船东费</v>
          </cell>
        </row>
        <row r="859">
          <cell r="AA859">
            <v>-1012.93</v>
          </cell>
          <cell r="AB859">
            <v>-1012.93</v>
          </cell>
        </row>
        <row r="860">
          <cell r="B860" t="str">
            <v>ACACIA HAWK</v>
          </cell>
          <cell r="C860" t="str">
            <v>CMS</v>
          </cell>
        </row>
        <row r="860">
          <cell r="F860" t="str">
            <v>第58期</v>
          </cell>
        </row>
        <row r="860">
          <cell r="I860" t="str">
            <v>2020.06.01-2020.06.12</v>
          </cell>
        </row>
        <row r="860">
          <cell r="AA860">
            <v>55397.8082191781</v>
          </cell>
          <cell r="AB860">
            <v>55397.81</v>
          </cell>
        </row>
        <row r="861">
          <cell r="B861" t="str">
            <v>ACACIA HAWK</v>
          </cell>
          <cell r="C861" t="str">
            <v>CMS</v>
          </cell>
        </row>
        <row r="861">
          <cell r="F861" t="str">
            <v>第58期</v>
          </cell>
        </row>
        <row r="861">
          <cell r="I861" t="str">
            <v>2020.06.12-2020.06.16</v>
          </cell>
        </row>
        <row r="861">
          <cell r="AA861">
            <v>18864.6575342466</v>
          </cell>
          <cell r="AB861">
            <v>18836.96</v>
          </cell>
        </row>
        <row r="862">
          <cell r="B862" t="str">
            <v>ACACIA VIRGO</v>
          </cell>
          <cell r="C862" t="str">
            <v>SCP</v>
          </cell>
        </row>
        <row r="862">
          <cell r="F862" t="str">
            <v>第06期</v>
          </cell>
        </row>
        <row r="862">
          <cell r="I862" t="str">
            <v>2020.06.02-2020.06.17</v>
          </cell>
        </row>
        <row r="862">
          <cell r="Y862" t="str">
            <v>1.25%佣金/船东预留费/船东费</v>
          </cell>
        </row>
        <row r="862">
          <cell r="AA862">
            <v>10005.7153424658</v>
          </cell>
          <cell r="AB862">
            <v>9682.35</v>
          </cell>
        </row>
        <row r="863">
          <cell r="B863" t="str">
            <v>Heung-A Singapore</v>
          </cell>
          <cell r="C863" t="str">
            <v>SNL</v>
          </cell>
        </row>
        <row r="863">
          <cell r="F863" t="str">
            <v>第16期</v>
          </cell>
        </row>
        <row r="863">
          <cell r="I863" t="str">
            <v>2020.06.03-2020.06.18</v>
          </cell>
        </row>
        <row r="863">
          <cell r="AA863">
            <v>79825</v>
          </cell>
          <cell r="AB863">
            <v>79798.96</v>
          </cell>
        </row>
        <row r="864">
          <cell r="B864" t="str">
            <v>ACACIA MAKOTO</v>
          </cell>
          <cell r="C864" t="str">
            <v>STM</v>
          </cell>
        </row>
        <row r="864">
          <cell r="F864" t="str">
            <v>第48期</v>
          </cell>
        </row>
        <row r="864">
          <cell r="I864" t="str">
            <v>2020.06.03-2020.06.18</v>
          </cell>
        </row>
        <row r="864">
          <cell r="Y864" t="str">
            <v>船东费</v>
          </cell>
        </row>
        <row r="864">
          <cell r="AA864">
            <v>88848.04</v>
          </cell>
          <cell r="AB864">
            <v>88848.04</v>
          </cell>
        </row>
        <row r="865">
          <cell r="B865" t="str">
            <v>ACACIA ARIES</v>
          </cell>
          <cell r="C865" t="str">
            <v>STM</v>
          </cell>
        </row>
        <row r="865">
          <cell r="F865" t="str">
            <v>第08期</v>
          </cell>
        </row>
        <row r="865">
          <cell r="I865" t="str">
            <v>2020.06.04-2020.06.19</v>
          </cell>
        </row>
        <row r="865">
          <cell r="Y865" t="str">
            <v>船东费</v>
          </cell>
        </row>
        <row r="865">
          <cell r="AA865">
            <v>60469.28</v>
          </cell>
          <cell r="AB865">
            <v>60469.73</v>
          </cell>
        </row>
        <row r="866">
          <cell r="B866" t="str">
            <v>JRS CARINA</v>
          </cell>
          <cell r="C866" t="str">
            <v>CCL</v>
          </cell>
        </row>
        <row r="866">
          <cell r="F866" t="str">
            <v>第48期</v>
          </cell>
        </row>
        <row r="866">
          <cell r="I866" t="str">
            <v>2020.06.04-2020.06.19</v>
          </cell>
        </row>
        <row r="866">
          <cell r="Y866" t="str">
            <v>船东费/停租2020.06.01 13:30-19:00 0.22916天）</v>
          </cell>
        </row>
        <row r="866">
          <cell r="AA866">
            <v>65154.1502666667</v>
          </cell>
          <cell r="AB866">
            <v>65151.72</v>
          </cell>
        </row>
        <row r="867">
          <cell r="B867" t="str">
            <v>Heung-A Jakarta </v>
          </cell>
          <cell r="C867" t="str">
            <v>DYS</v>
          </cell>
        </row>
        <row r="867">
          <cell r="F867" t="str">
            <v>第06期</v>
          </cell>
        </row>
        <row r="867">
          <cell r="I867" t="str">
            <v>2020.06.05-2020.06.20</v>
          </cell>
        </row>
        <row r="867">
          <cell r="Y867" t="str">
            <v>1.25%佣金/船东费</v>
          </cell>
        </row>
        <row r="867">
          <cell r="AA867">
            <v>77604.06</v>
          </cell>
          <cell r="AB867">
            <v>77580.52</v>
          </cell>
        </row>
        <row r="868">
          <cell r="B868" t="str">
            <v>JRS CORVUS</v>
          </cell>
          <cell r="C868" t="str">
            <v>SKR</v>
          </cell>
        </row>
        <row r="868">
          <cell r="F868" t="str">
            <v>第01期</v>
          </cell>
        </row>
        <row r="868">
          <cell r="I868" t="str">
            <v>2020.06.05-2020.06.17</v>
          </cell>
        </row>
        <row r="868">
          <cell r="Y868" t="str">
            <v>1.25%佣金</v>
          </cell>
        </row>
        <row r="868">
          <cell r="AA868">
            <v>56770</v>
          </cell>
          <cell r="AB868">
            <v>56756.63</v>
          </cell>
        </row>
        <row r="869">
          <cell r="B869" t="str">
            <v>Heung-A Manila</v>
          </cell>
          <cell r="C869" t="str">
            <v>PAN</v>
          </cell>
        </row>
        <row r="869">
          <cell r="F869" t="str">
            <v>第06期</v>
          </cell>
        </row>
        <row r="869">
          <cell r="I869" t="str">
            <v>2020.06.06-2020.06.21</v>
          </cell>
        </row>
        <row r="869">
          <cell r="Y869" t="str">
            <v>船东费</v>
          </cell>
        </row>
        <row r="869">
          <cell r="AA869">
            <v>80240.99</v>
          </cell>
          <cell r="AB869">
            <v>80207.63</v>
          </cell>
        </row>
        <row r="870">
          <cell r="B870" t="str">
            <v>ACACIA LIBRA</v>
          </cell>
          <cell r="C870" t="str">
            <v>CMS</v>
          </cell>
        </row>
        <row r="870">
          <cell r="F870" t="str">
            <v>第05期</v>
          </cell>
        </row>
        <row r="870">
          <cell r="I870" t="str">
            <v>2020.06.06-2020.06.21</v>
          </cell>
        </row>
        <row r="870">
          <cell r="AA870">
            <v>89338.3561643836</v>
          </cell>
          <cell r="AB870">
            <v>89304.99</v>
          </cell>
        </row>
        <row r="871">
          <cell r="B871" t="str">
            <v>ACACIA TAURUS</v>
          </cell>
          <cell r="C871" t="str">
            <v>STM</v>
          </cell>
        </row>
        <row r="871">
          <cell r="F871" t="str">
            <v>第01期</v>
          </cell>
        </row>
        <row r="871">
          <cell r="I871" t="str">
            <v>2020.06.06-2020.06.21</v>
          </cell>
        </row>
        <row r="871">
          <cell r="Y871" t="str">
            <v>船东费</v>
          </cell>
        </row>
        <row r="871">
          <cell r="AA871">
            <v>152817.1406</v>
          </cell>
          <cell r="AB871">
            <v>152817.14</v>
          </cell>
        </row>
        <row r="872">
          <cell r="B872" t="str">
            <v>LISBOA</v>
          </cell>
          <cell r="C872" t="str">
            <v>STM</v>
          </cell>
        </row>
        <row r="872">
          <cell r="F872" t="str">
            <v>第03期</v>
          </cell>
        </row>
        <row r="872">
          <cell r="I872" t="str">
            <v>2020.06.08-2020.06.23</v>
          </cell>
        </row>
        <row r="872">
          <cell r="Y872" t="str">
            <v>船东费</v>
          </cell>
        </row>
        <row r="872">
          <cell r="AA872">
            <v>72566.63</v>
          </cell>
          <cell r="AB872">
            <v>72566.63</v>
          </cell>
        </row>
        <row r="873">
          <cell r="B873" t="str">
            <v>ACACIA REI</v>
          </cell>
          <cell r="C873" t="str">
            <v>STM</v>
          </cell>
        </row>
        <row r="873">
          <cell r="F873" t="str">
            <v>第04期</v>
          </cell>
        </row>
        <row r="873">
          <cell r="I873" t="str">
            <v>2020.06.08-2020.06.23</v>
          </cell>
        </row>
        <row r="873">
          <cell r="AA873">
            <v>91200</v>
          </cell>
          <cell r="AB873">
            <v>91200</v>
          </cell>
        </row>
        <row r="874">
          <cell r="B874" t="str">
            <v>ACACIA LAN</v>
          </cell>
          <cell r="C874" t="str">
            <v>STM</v>
          </cell>
        </row>
        <row r="874">
          <cell r="F874" t="str">
            <v>第14期</v>
          </cell>
        </row>
        <row r="874">
          <cell r="I874" t="str">
            <v>2020.06.10-2020.06.25</v>
          </cell>
        </row>
        <row r="874">
          <cell r="AA874">
            <v>60650</v>
          </cell>
          <cell r="AB874">
            <v>60650</v>
          </cell>
        </row>
        <row r="875">
          <cell r="B875" t="str">
            <v>ACACIA MING</v>
          </cell>
          <cell r="C875" t="str">
            <v>TYS</v>
          </cell>
        </row>
        <row r="875">
          <cell r="F875" t="str">
            <v>第06期</v>
          </cell>
        </row>
        <row r="875">
          <cell r="I875" t="str">
            <v>2020.06.15-2020.06.30</v>
          </cell>
        </row>
        <row r="875">
          <cell r="Y875" t="str">
            <v>1.25%佣金</v>
          </cell>
        </row>
        <row r="875">
          <cell r="AA875">
            <v>74944.9058219178</v>
          </cell>
          <cell r="AB875">
            <v>74930.63</v>
          </cell>
        </row>
        <row r="876">
          <cell r="B876" t="str">
            <v>ACACIA HAWK</v>
          </cell>
          <cell r="C876" t="str">
            <v>CMS</v>
          </cell>
        </row>
        <row r="876">
          <cell r="F876" t="str">
            <v>第59期</v>
          </cell>
        </row>
        <row r="876">
          <cell r="I876" t="str">
            <v>2020.06.16-2020.07.01</v>
          </cell>
        </row>
        <row r="876">
          <cell r="AA876">
            <v>70742.4657534247</v>
          </cell>
          <cell r="AB876">
            <v>70714.77</v>
          </cell>
        </row>
        <row r="877">
          <cell r="B877" t="str">
            <v>ACACIA VIRGO</v>
          </cell>
          <cell r="C877" t="str">
            <v>SCP</v>
          </cell>
        </row>
        <row r="877">
          <cell r="F877" t="str">
            <v>第07期</v>
          </cell>
        </row>
        <row r="877">
          <cell r="I877" t="str">
            <v>2020.06.17-2020.06.19</v>
          </cell>
        </row>
        <row r="877">
          <cell r="Y877" t="str">
            <v>1.25%佣金</v>
          </cell>
        </row>
        <row r="877">
          <cell r="AA877">
            <v>11444.9637751142</v>
          </cell>
          <cell r="AB877">
            <v>11444.96</v>
          </cell>
        </row>
        <row r="878">
          <cell r="B878" t="str">
            <v>ACACIA VIRGO</v>
          </cell>
          <cell r="C878" t="str">
            <v>SCP</v>
          </cell>
        </row>
        <row r="878">
          <cell r="F878" t="str">
            <v>第07期</v>
          </cell>
        </row>
        <row r="878">
          <cell r="I878" t="str">
            <v>2020.06.19-2020.07.02</v>
          </cell>
        </row>
        <row r="878">
          <cell r="Y878" t="str">
            <v>1.25%佣金/船东费预留</v>
          </cell>
        </row>
        <row r="878">
          <cell r="AA878">
            <v>17592.3296923516</v>
          </cell>
          <cell r="AB878">
            <v>17568.96</v>
          </cell>
        </row>
        <row r="879">
          <cell r="B879" t="str">
            <v>ACACIA VIRGO</v>
          </cell>
          <cell r="C879" t="str">
            <v>SCP</v>
          </cell>
        </row>
        <row r="879">
          <cell r="F879" t="str">
            <v>第07期</v>
          </cell>
        </row>
        <row r="879">
          <cell r="I879" t="str">
            <v>2020.06.19-2020.07.02</v>
          </cell>
        </row>
        <row r="879">
          <cell r="Y879" t="str">
            <v>1.25%佣金/船东费/2012e-2021e劳务费/</v>
          </cell>
        </row>
        <row r="879">
          <cell r="AA879">
            <v>9597.22</v>
          </cell>
          <cell r="AB879">
            <v>9573.85</v>
          </cell>
        </row>
        <row r="880">
          <cell r="B880" t="str">
            <v>Heung-A Singapore</v>
          </cell>
          <cell r="C880" t="str">
            <v>SNL</v>
          </cell>
        </row>
        <row r="880">
          <cell r="F880" t="str">
            <v>第17期</v>
          </cell>
        </row>
        <row r="880">
          <cell r="I880" t="str">
            <v>2020.06.18-2020.07.03</v>
          </cell>
        </row>
        <row r="880">
          <cell r="AA880">
            <v>79825</v>
          </cell>
          <cell r="AB880">
            <v>79798.94</v>
          </cell>
        </row>
        <row r="881">
          <cell r="B881" t="str">
            <v>ACACIA MAKOTO</v>
          </cell>
          <cell r="C881" t="str">
            <v>STM</v>
          </cell>
        </row>
        <row r="881">
          <cell r="F881" t="str">
            <v>第49期</v>
          </cell>
        </row>
        <row r="881">
          <cell r="I881" t="str">
            <v>2020.06.18-2020.07.03</v>
          </cell>
        </row>
        <row r="881">
          <cell r="Y881" t="str">
            <v>船东费</v>
          </cell>
        </row>
        <row r="881">
          <cell r="AA881">
            <v>89709.37</v>
          </cell>
          <cell r="AB881">
            <v>89709.37</v>
          </cell>
        </row>
        <row r="882">
          <cell r="B882" t="str">
            <v>ACACIA ARIES</v>
          </cell>
          <cell r="C882" t="str">
            <v>STM</v>
          </cell>
        </row>
        <row r="882">
          <cell r="F882" t="str">
            <v>第09期</v>
          </cell>
        </row>
        <row r="882">
          <cell r="I882" t="str">
            <v>2020.06.19-2020.07.04</v>
          </cell>
        </row>
        <row r="882">
          <cell r="Y882" t="str">
            <v>船东费</v>
          </cell>
        </row>
        <row r="882">
          <cell r="AA882">
            <v>60250.92</v>
          </cell>
          <cell r="AB882">
            <v>60250.92</v>
          </cell>
        </row>
        <row r="883">
          <cell r="B883" t="str">
            <v>JRS CARINA</v>
          </cell>
          <cell r="C883" t="str">
            <v>CCL</v>
          </cell>
        </row>
        <row r="883">
          <cell r="F883" t="str">
            <v>第49期</v>
          </cell>
        </row>
        <row r="883">
          <cell r="I883" t="str">
            <v>2020.06.19-2020.07.04</v>
          </cell>
        </row>
        <row r="883">
          <cell r="AA883">
            <v>70600</v>
          </cell>
          <cell r="AB883">
            <v>70597.6</v>
          </cell>
        </row>
        <row r="884">
          <cell r="B884" t="str">
            <v>Heung-A Jakarta </v>
          </cell>
          <cell r="C884" t="str">
            <v>DYS</v>
          </cell>
        </row>
        <row r="884">
          <cell r="F884" t="str">
            <v>第07期</v>
          </cell>
        </row>
        <row r="884">
          <cell r="I884" t="str">
            <v>2020.06.20-2020.07.05</v>
          </cell>
        </row>
        <row r="884">
          <cell r="Y884" t="str">
            <v>1.25%佣金</v>
          </cell>
        </row>
        <row r="884">
          <cell r="AA884">
            <v>79956.25</v>
          </cell>
          <cell r="AB884">
            <v>79919.13</v>
          </cell>
        </row>
        <row r="885">
          <cell r="B885" t="str">
            <v>JRS CORVUS</v>
          </cell>
          <cell r="C885" t="str">
            <v>SKR</v>
          </cell>
        </row>
        <row r="885">
          <cell r="F885" t="str">
            <v>PREFINAL</v>
          </cell>
        </row>
        <row r="885">
          <cell r="I885" t="str">
            <v>2020.06.17-2020.06.24</v>
          </cell>
        </row>
        <row r="885">
          <cell r="Y885" t="str">
            <v>1.25%佣金/船东费预留</v>
          </cell>
        </row>
        <row r="885">
          <cell r="AA885">
            <v>35541.6333333333</v>
          </cell>
          <cell r="AB885">
            <v>35528.26</v>
          </cell>
        </row>
        <row r="886">
          <cell r="B886" t="str">
            <v>Heung-A Manila</v>
          </cell>
          <cell r="C886" t="str">
            <v>PAN</v>
          </cell>
        </row>
        <row r="886">
          <cell r="F886" t="str">
            <v>第07期</v>
          </cell>
        </row>
        <row r="886">
          <cell r="I886" t="str">
            <v>2020.06.21-2020.07.06</v>
          </cell>
        </row>
        <row r="886">
          <cell r="AA886">
            <v>80937.5</v>
          </cell>
          <cell r="AB886">
            <v>80904.13</v>
          </cell>
        </row>
        <row r="887">
          <cell r="B887" t="str">
            <v>ACACIA LIBRA</v>
          </cell>
          <cell r="C887" t="str">
            <v>CMS</v>
          </cell>
        </row>
        <row r="887">
          <cell r="F887" t="str">
            <v>PREFINAL</v>
          </cell>
        </row>
        <row r="887">
          <cell r="I887" t="str">
            <v>2020.06.21-2020.07.09</v>
          </cell>
        </row>
        <row r="887">
          <cell r="Y887" t="str">
            <v>交还船检验费/船东费预留 /船员劳务费</v>
          </cell>
        </row>
        <row r="887">
          <cell r="AA887">
            <v>-51535.702430137</v>
          </cell>
          <cell r="AB887">
            <v>-51535.7</v>
          </cell>
        </row>
        <row r="888">
          <cell r="B888" t="str">
            <v>ACACIA LIBRA</v>
          </cell>
          <cell r="C888" t="str">
            <v>CMS</v>
          </cell>
        </row>
        <row r="888">
          <cell r="F888" t="str">
            <v>final</v>
          </cell>
        </row>
        <row r="888">
          <cell r="I888" t="str">
            <v>2020.06.21-2020.07.09</v>
          </cell>
        </row>
        <row r="888">
          <cell r="Y888" t="str">
            <v>船东费预留返还/船东费</v>
          </cell>
        </row>
        <row r="888">
          <cell r="AA888">
            <v>889.66</v>
          </cell>
          <cell r="AB888">
            <v>856.3</v>
          </cell>
        </row>
        <row r="889">
          <cell r="B889" t="str">
            <v>ACACIA TAURUS</v>
          </cell>
          <cell r="C889" t="str">
            <v>STM</v>
          </cell>
        </row>
        <row r="889">
          <cell r="F889" t="str">
            <v>第02期</v>
          </cell>
        </row>
        <row r="889">
          <cell r="I889" t="str">
            <v>2020.06.21-2020.07.06</v>
          </cell>
        </row>
        <row r="889">
          <cell r="Y889" t="str">
            <v>船东费</v>
          </cell>
        </row>
        <row r="889">
          <cell r="AA889">
            <v>60077.5</v>
          </cell>
          <cell r="AB889">
            <v>60077.51</v>
          </cell>
        </row>
        <row r="890">
          <cell r="B890" t="str">
            <v>LISBOA</v>
          </cell>
          <cell r="C890" t="str">
            <v>STM</v>
          </cell>
        </row>
        <row r="890">
          <cell r="F890" t="str">
            <v>第04期</v>
          </cell>
        </row>
        <row r="890">
          <cell r="I890" t="str">
            <v>2020.06.23-2020.07.08</v>
          </cell>
        </row>
        <row r="890">
          <cell r="AA890">
            <v>72700</v>
          </cell>
          <cell r="AB890">
            <v>72700</v>
          </cell>
        </row>
        <row r="891">
          <cell r="B891" t="str">
            <v>ACACIA REI</v>
          </cell>
          <cell r="C891" t="str">
            <v>STM</v>
          </cell>
        </row>
        <row r="891">
          <cell r="F891" t="str">
            <v>第05期</v>
          </cell>
        </row>
        <row r="891">
          <cell r="I891" t="str">
            <v>2020.06.23-2020.07.08</v>
          </cell>
        </row>
        <row r="891">
          <cell r="AA891">
            <v>91200</v>
          </cell>
          <cell r="AB891">
            <v>91200</v>
          </cell>
        </row>
        <row r="892">
          <cell r="B892" t="str">
            <v>JRS CORVUS</v>
          </cell>
          <cell r="C892" t="str">
            <v>SKR</v>
          </cell>
        </row>
        <row r="892">
          <cell r="F892" t="str">
            <v>prefinal2</v>
          </cell>
        </row>
        <row r="892">
          <cell r="I892" t="str">
            <v>2020.06.24-2020.06.25</v>
          </cell>
        </row>
        <row r="892">
          <cell r="Y892" t="str">
            <v>1.25%佣金/交还船检验费</v>
          </cell>
        </row>
        <row r="892">
          <cell r="AA892">
            <v>8102.10616666667</v>
          </cell>
          <cell r="AB892">
            <v>8102.11</v>
          </cell>
        </row>
        <row r="893">
          <cell r="B893" t="str">
            <v>JRS CORVUS</v>
          </cell>
          <cell r="C893" t="str">
            <v>SKR</v>
          </cell>
        </row>
        <row r="893">
          <cell r="F893" t="str">
            <v>final</v>
          </cell>
        </row>
        <row r="893">
          <cell r="I893" t="str">
            <v>2020.06.24-2020.06.25</v>
          </cell>
        </row>
        <row r="893">
          <cell r="Y893" t="str">
            <v>1.25%佣金/返还船东费预留</v>
          </cell>
        </row>
        <row r="893">
          <cell r="AA893">
            <v>1482.5</v>
          </cell>
          <cell r="AB893">
            <v>1469.39</v>
          </cell>
        </row>
        <row r="894">
          <cell r="B894" t="str">
            <v>ACACIA LAN</v>
          </cell>
          <cell r="C894" t="str">
            <v>STM</v>
          </cell>
        </row>
        <row r="894">
          <cell r="F894" t="str">
            <v>第15期</v>
          </cell>
        </row>
        <row r="894">
          <cell r="I894" t="str">
            <v>2020.06.25-2020.07.10</v>
          </cell>
        </row>
        <row r="894">
          <cell r="Y894" t="str">
            <v>船东费</v>
          </cell>
        </row>
        <row r="894">
          <cell r="AA894">
            <v>60449.05</v>
          </cell>
          <cell r="AB894">
            <v>60449.06</v>
          </cell>
        </row>
        <row r="895">
          <cell r="B895" t="str">
            <v>ACACIA MING</v>
          </cell>
          <cell r="C895" t="str">
            <v>TYS</v>
          </cell>
        </row>
        <row r="895">
          <cell r="F895" t="str">
            <v>第07期</v>
          </cell>
        </row>
        <row r="895">
          <cell r="I895" t="str">
            <v>2020.06.30-2020.07.15</v>
          </cell>
        </row>
        <row r="895">
          <cell r="Y895" t="str">
            <v>1.25%佣金</v>
          </cell>
        </row>
        <row r="895">
          <cell r="AA895">
            <v>74944.9058219178</v>
          </cell>
          <cell r="AB895">
            <v>74932.43</v>
          </cell>
        </row>
        <row r="896">
          <cell r="B896" t="str">
            <v>ACACIA HAWK</v>
          </cell>
          <cell r="C896" t="str">
            <v>CMS</v>
          </cell>
        </row>
        <row r="896">
          <cell r="F896" t="str">
            <v>第60期</v>
          </cell>
        </row>
        <row r="896">
          <cell r="I896" t="str">
            <v>2020.07.01-2020.07.16</v>
          </cell>
        </row>
        <row r="896">
          <cell r="AA896">
            <v>70742.4657534247</v>
          </cell>
          <cell r="AB896">
            <v>70714.77</v>
          </cell>
        </row>
        <row r="897">
          <cell r="B897" t="str">
            <v>ACACIA VIRGO</v>
          </cell>
          <cell r="C897" t="str">
            <v>SCP</v>
          </cell>
        </row>
        <row r="897">
          <cell r="F897" t="str">
            <v>PREFINAL</v>
          </cell>
        </row>
        <row r="897">
          <cell r="I897" t="str">
            <v>2020.07.02-2020.07.04</v>
          </cell>
        </row>
        <row r="897">
          <cell r="Y897" t="str">
            <v>1.25%佣金/2022e-2026劳务费/还船检验费</v>
          </cell>
        </row>
        <row r="897">
          <cell r="AA897">
            <v>-24231.4143139269</v>
          </cell>
          <cell r="AB897">
            <v>-23931.41</v>
          </cell>
        </row>
        <row r="898">
          <cell r="B898" t="str">
            <v>ACACIA VIRGO</v>
          </cell>
          <cell r="C898" t="str">
            <v>SCP</v>
          </cell>
        </row>
        <row r="898">
          <cell r="F898" t="str">
            <v>final</v>
          </cell>
        </row>
        <row r="898">
          <cell r="I898" t="str">
            <v>2020.07.02-2020.07.04</v>
          </cell>
        </row>
        <row r="898">
          <cell r="Y898" t="str">
            <v>船东费预留返还/还船检验费（夜晚OVERTIME）</v>
          </cell>
        </row>
        <row r="898">
          <cell r="AA898">
            <v>3960</v>
          </cell>
        </row>
        <row r="899">
          <cell r="B899" t="str">
            <v>Heung-A Singapore</v>
          </cell>
          <cell r="C899" t="str">
            <v>SNL</v>
          </cell>
        </row>
        <row r="899">
          <cell r="F899" t="str">
            <v>第18期</v>
          </cell>
        </row>
        <row r="899">
          <cell r="I899" t="str">
            <v>2020.07.03-2020.07.18</v>
          </cell>
        </row>
        <row r="899">
          <cell r="AA899">
            <v>79825</v>
          </cell>
          <cell r="AB899">
            <v>79785.37</v>
          </cell>
        </row>
        <row r="900">
          <cell r="B900" t="str">
            <v>ACACIA MAKOTO</v>
          </cell>
          <cell r="C900" t="str">
            <v>STM</v>
          </cell>
        </row>
        <row r="900">
          <cell r="F900" t="str">
            <v>第50期</v>
          </cell>
        </row>
        <row r="900">
          <cell r="I900" t="str">
            <v>2020.07.03-2020.07.18</v>
          </cell>
        </row>
        <row r="900">
          <cell r="AA900">
            <v>91200</v>
          </cell>
          <cell r="AB900">
            <v>91200</v>
          </cell>
        </row>
        <row r="901">
          <cell r="B901" t="str">
            <v>ACACIA ARIES</v>
          </cell>
          <cell r="C901" t="str">
            <v>STM</v>
          </cell>
        </row>
        <row r="901">
          <cell r="F901" t="str">
            <v>第10期</v>
          </cell>
        </row>
        <row r="901">
          <cell r="I901" t="str">
            <v>2020.07.04-2020.07.19</v>
          </cell>
        </row>
        <row r="901">
          <cell r="AA901">
            <v>60650</v>
          </cell>
          <cell r="AB901">
            <v>60650</v>
          </cell>
        </row>
        <row r="902">
          <cell r="B902" t="str">
            <v>JRS CARINA</v>
          </cell>
          <cell r="C902" t="str">
            <v>CCL</v>
          </cell>
        </row>
        <row r="902">
          <cell r="F902" t="str">
            <v>第50期</v>
          </cell>
        </row>
        <row r="902">
          <cell r="I902" t="str">
            <v>2020.07.04-2020.07.19</v>
          </cell>
        </row>
        <row r="902">
          <cell r="Y902" t="str">
            <v>由于电罗经不稳定，改航线多耗油</v>
          </cell>
        </row>
        <row r="902">
          <cell r="AA902">
            <v>68904.2</v>
          </cell>
          <cell r="AB902">
            <v>68901.8</v>
          </cell>
        </row>
        <row r="903">
          <cell r="B903" t="str">
            <v>Heung-A Jakarta </v>
          </cell>
          <cell r="C903" t="str">
            <v>DYS</v>
          </cell>
        </row>
        <row r="903">
          <cell r="F903" t="str">
            <v>第08期</v>
          </cell>
        </row>
        <row r="903">
          <cell r="I903" t="str">
            <v>2020.07.05-2020.07.20</v>
          </cell>
        </row>
        <row r="903">
          <cell r="Y903" t="str">
            <v>1.25%佣金/船东费</v>
          </cell>
        </row>
        <row r="903">
          <cell r="AA903">
            <v>70515.44</v>
          </cell>
          <cell r="AB903">
            <v>70478.31</v>
          </cell>
        </row>
        <row r="904">
          <cell r="B904" t="str">
            <v>Heung-A Manila</v>
          </cell>
          <cell r="C904" t="str">
            <v>PAN</v>
          </cell>
        </row>
        <row r="904">
          <cell r="F904" t="str">
            <v>第08期</v>
          </cell>
        </row>
        <row r="904">
          <cell r="I904" t="str">
            <v>2020.07.06-2020.07.21</v>
          </cell>
        </row>
        <row r="904">
          <cell r="Y904" t="str">
            <v>船东费</v>
          </cell>
        </row>
        <row r="904">
          <cell r="AA904">
            <v>79747.12</v>
          </cell>
          <cell r="AB904">
            <v>79713.75</v>
          </cell>
        </row>
        <row r="905">
          <cell r="B905" t="str">
            <v>ACACIA TAURUS</v>
          </cell>
          <cell r="C905" t="str">
            <v>STM</v>
          </cell>
        </row>
        <row r="905">
          <cell r="F905" t="str">
            <v>第03期</v>
          </cell>
        </row>
        <row r="905">
          <cell r="I905" t="str">
            <v>2020.07.06-2020.07.21</v>
          </cell>
        </row>
        <row r="905">
          <cell r="AA905">
            <v>60650</v>
          </cell>
          <cell r="AB905">
            <v>60650</v>
          </cell>
        </row>
        <row r="906">
          <cell r="B906" t="str">
            <v>LISBOA</v>
          </cell>
          <cell r="C906" t="str">
            <v>STM</v>
          </cell>
        </row>
        <row r="906">
          <cell r="F906" t="str">
            <v>第05期</v>
          </cell>
        </row>
        <row r="906">
          <cell r="I906" t="str">
            <v>2020.07.08-2020.07.23</v>
          </cell>
        </row>
        <row r="906">
          <cell r="AA906">
            <v>72700</v>
          </cell>
          <cell r="AB906">
            <v>72700</v>
          </cell>
        </row>
        <row r="907">
          <cell r="B907" t="str">
            <v>ACACIA REI</v>
          </cell>
          <cell r="C907" t="str">
            <v>STM</v>
          </cell>
        </row>
        <row r="907">
          <cell r="F907" t="str">
            <v>第06期</v>
          </cell>
        </row>
        <row r="907">
          <cell r="I907" t="str">
            <v>2020.07.08-2020.07.23</v>
          </cell>
        </row>
        <row r="907">
          <cell r="Y907" t="str">
            <v>停租(0.8792天）/停租 7.06 0948-1448 0.2083天</v>
          </cell>
        </row>
        <row r="907">
          <cell r="AA907">
            <v>73439.6</v>
          </cell>
          <cell r="AB907">
            <v>73439.6</v>
          </cell>
        </row>
        <row r="908">
          <cell r="B908" t="str">
            <v>ACACIA LAN</v>
          </cell>
          <cell r="C908" t="str">
            <v>STM</v>
          </cell>
        </row>
        <row r="908">
          <cell r="F908" t="str">
            <v>第16期</v>
          </cell>
        </row>
        <row r="908">
          <cell r="I908" t="str">
            <v>2020.07.10-2020.07.25</v>
          </cell>
        </row>
        <row r="908">
          <cell r="AA908">
            <v>60650</v>
          </cell>
          <cell r="AB908">
            <v>60650</v>
          </cell>
        </row>
        <row r="909">
          <cell r="B909" t="str">
            <v>JRS CORVUS</v>
          </cell>
          <cell r="C909" t="str">
            <v>CMS</v>
          </cell>
        </row>
        <row r="909">
          <cell r="F909" t="str">
            <v>第01期</v>
          </cell>
        </row>
        <row r="909">
          <cell r="I909" t="str">
            <v>2020.07.11-2020.07.26</v>
          </cell>
        </row>
        <row r="909">
          <cell r="Y909" t="str">
            <v>交船检验费</v>
          </cell>
        </row>
        <row r="909">
          <cell r="AA909">
            <v>70589.7260273973</v>
          </cell>
          <cell r="AB909">
            <v>70559.73</v>
          </cell>
        </row>
        <row r="910">
          <cell r="B910" t="str">
            <v>ACACIA MING</v>
          </cell>
          <cell r="C910" t="str">
            <v>TYS</v>
          </cell>
        </row>
        <row r="910">
          <cell r="F910" t="str">
            <v>第08期</v>
          </cell>
        </row>
        <row r="910">
          <cell r="I910" t="str">
            <v>2020.07.15-2020.07.30</v>
          </cell>
        </row>
        <row r="910">
          <cell r="Y910" t="str">
            <v>1.25%佣金</v>
          </cell>
        </row>
        <row r="910">
          <cell r="AA910">
            <v>74944.9058219178</v>
          </cell>
          <cell r="AB910">
            <v>74931.53</v>
          </cell>
        </row>
        <row r="911">
          <cell r="B911" t="str">
            <v>ACACIA HAWK</v>
          </cell>
          <cell r="C911" t="str">
            <v>CMS</v>
          </cell>
        </row>
        <row r="911">
          <cell r="F911" t="str">
            <v>第61期</v>
          </cell>
        </row>
        <row r="911">
          <cell r="I911" t="str">
            <v>2020.07.16-2020.07.31</v>
          </cell>
        </row>
        <row r="911">
          <cell r="AA911">
            <v>70742.4657534247</v>
          </cell>
          <cell r="AB911">
            <v>70714.77</v>
          </cell>
        </row>
        <row r="912">
          <cell r="B912" t="str">
            <v>Heung-A Singapore</v>
          </cell>
          <cell r="C912" t="str">
            <v>SNL</v>
          </cell>
        </row>
        <row r="912">
          <cell r="F912" t="str">
            <v>第19期</v>
          </cell>
        </row>
        <row r="912">
          <cell r="I912" t="str">
            <v>2020.07.18-2020.08.02</v>
          </cell>
        </row>
        <row r="912">
          <cell r="Y912" t="str">
            <v>船东费</v>
          </cell>
        </row>
        <row r="912">
          <cell r="AA912">
            <v>77580.64</v>
          </cell>
          <cell r="AB912">
            <v>77541</v>
          </cell>
        </row>
        <row r="913">
          <cell r="B913" t="str">
            <v>ACACIA MAKOTO</v>
          </cell>
          <cell r="C913" t="str">
            <v>STM</v>
          </cell>
        </row>
        <row r="913">
          <cell r="F913" t="str">
            <v>第51期</v>
          </cell>
        </row>
        <row r="913">
          <cell r="I913" t="str">
            <v>2020.07.18-2020.08.02</v>
          </cell>
        </row>
        <row r="913">
          <cell r="AA913">
            <v>91200</v>
          </cell>
          <cell r="AB913">
            <v>91200</v>
          </cell>
        </row>
        <row r="914">
          <cell r="B914" t="str">
            <v>ACACIA ARIES</v>
          </cell>
          <cell r="C914" t="str">
            <v>STM</v>
          </cell>
        </row>
        <row r="914">
          <cell r="F914" t="str">
            <v>第11期</v>
          </cell>
        </row>
        <row r="914">
          <cell r="I914" t="str">
            <v>2020.07.19-2020.08.03</v>
          </cell>
        </row>
        <row r="914">
          <cell r="AA914">
            <v>60650</v>
          </cell>
          <cell r="AB914">
            <v>60650</v>
          </cell>
        </row>
        <row r="915">
          <cell r="B915" t="str">
            <v>JRS CARINA</v>
          </cell>
          <cell r="C915" t="str">
            <v>CCL</v>
          </cell>
        </row>
        <row r="915">
          <cell r="F915" t="str">
            <v>第51期</v>
          </cell>
        </row>
        <row r="915">
          <cell r="I915" t="str">
            <v>2020.07.19-2020.08.03</v>
          </cell>
        </row>
        <row r="915">
          <cell r="Y915" t="str">
            <v>船东费</v>
          </cell>
        </row>
        <row r="915">
          <cell r="AA915">
            <v>70307.36</v>
          </cell>
          <cell r="AB915">
            <v>70304.96</v>
          </cell>
        </row>
        <row r="916">
          <cell r="B916" t="str">
            <v>Heung-A Jakarta </v>
          </cell>
          <cell r="C916" t="str">
            <v>DYS</v>
          </cell>
        </row>
        <row r="916">
          <cell r="F916" t="str">
            <v>第09期</v>
          </cell>
        </row>
        <row r="916">
          <cell r="I916" t="str">
            <v>2020.07.20-2020.08.04</v>
          </cell>
        </row>
        <row r="916">
          <cell r="Y916" t="str">
            <v>1.25%佣金</v>
          </cell>
        </row>
        <row r="916">
          <cell r="AA916">
            <v>79956.25</v>
          </cell>
          <cell r="AB916">
            <v>79919.11</v>
          </cell>
        </row>
        <row r="917">
          <cell r="B917" t="str">
            <v>Heung-A Manila</v>
          </cell>
          <cell r="C917" t="str">
            <v>PAN</v>
          </cell>
        </row>
        <row r="917">
          <cell r="F917" t="str">
            <v>第09期</v>
          </cell>
        </row>
        <row r="917">
          <cell r="I917" t="str">
            <v>2020.07.21-2020.08.05</v>
          </cell>
        </row>
        <row r="917">
          <cell r="AA917">
            <v>80937.5</v>
          </cell>
          <cell r="AB917">
            <v>80917.5</v>
          </cell>
        </row>
        <row r="918">
          <cell r="B918" t="str">
            <v>ACACIA TAURUS</v>
          </cell>
          <cell r="C918" t="str">
            <v>STM</v>
          </cell>
        </row>
        <row r="918">
          <cell r="F918" t="str">
            <v>第04期</v>
          </cell>
        </row>
        <row r="918">
          <cell r="I918" t="str">
            <v>2020.07.21-2020.08.05</v>
          </cell>
        </row>
        <row r="918">
          <cell r="AA918">
            <v>60650</v>
          </cell>
          <cell r="AB918">
            <v>60650</v>
          </cell>
        </row>
        <row r="919">
          <cell r="B919" t="str">
            <v>LISBOA</v>
          </cell>
          <cell r="C919" t="str">
            <v>STM</v>
          </cell>
        </row>
        <row r="919">
          <cell r="F919" t="str">
            <v>第06期</v>
          </cell>
        </row>
        <row r="919">
          <cell r="I919" t="str">
            <v>2020.07.23-2020.08.07</v>
          </cell>
        </row>
        <row r="919">
          <cell r="AA919">
            <v>72700</v>
          </cell>
          <cell r="AB919">
            <v>72700</v>
          </cell>
        </row>
        <row r="920">
          <cell r="B920" t="str">
            <v>ACACIA REI</v>
          </cell>
          <cell r="C920" t="str">
            <v>STM</v>
          </cell>
        </row>
        <row r="920">
          <cell r="F920" t="str">
            <v>第07期</v>
          </cell>
        </row>
        <row r="920">
          <cell r="I920" t="str">
            <v>2020.07.23-2020.08.07</v>
          </cell>
        </row>
        <row r="920">
          <cell r="Y920" t="str">
            <v>船东费</v>
          </cell>
        </row>
        <row r="920">
          <cell r="AA920">
            <v>87230.89</v>
          </cell>
          <cell r="AB920">
            <v>87230.89</v>
          </cell>
        </row>
        <row r="921">
          <cell r="B921" t="str">
            <v>ACACIA LIBRA</v>
          </cell>
          <cell r="C921" t="str">
            <v>PAN</v>
          </cell>
        </row>
        <row r="921">
          <cell r="F921" t="str">
            <v>第01期</v>
          </cell>
        </row>
        <row r="921">
          <cell r="I921" t="str">
            <v>2020.07.26-2020.08.10</v>
          </cell>
        </row>
        <row r="921">
          <cell r="Y921" t="str">
            <v>交船检验费</v>
          </cell>
        </row>
        <row r="921">
          <cell r="AA921">
            <v>83887.5</v>
          </cell>
          <cell r="AB921">
            <v>83860.28</v>
          </cell>
        </row>
        <row r="922">
          <cell r="B922" t="str">
            <v>ACACIA LAN</v>
          </cell>
          <cell r="C922" t="str">
            <v>STM</v>
          </cell>
        </row>
        <row r="922">
          <cell r="F922" t="str">
            <v>第17期</v>
          </cell>
        </row>
        <row r="922">
          <cell r="I922" t="str">
            <v>2020.07.25-2020.08.09</v>
          </cell>
        </row>
        <row r="922">
          <cell r="Y922" t="str">
            <v>船东费</v>
          </cell>
        </row>
        <row r="922">
          <cell r="AA922">
            <v>60238.59</v>
          </cell>
          <cell r="AB922">
            <v>60238.59</v>
          </cell>
        </row>
        <row r="923">
          <cell r="B923" t="str">
            <v>JRS CORVUS</v>
          </cell>
          <cell r="C923" t="str">
            <v>CMS</v>
          </cell>
        </row>
        <row r="923">
          <cell r="F923" t="str">
            <v>第02期</v>
          </cell>
        </row>
        <row r="923">
          <cell r="I923" t="str">
            <v>2020.07.26-2020.08.10</v>
          </cell>
        </row>
        <row r="923">
          <cell r="AA923">
            <v>70939.7260273973</v>
          </cell>
          <cell r="AB923">
            <v>70912.52</v>
          </cell>
        </row>
        <row r="924">
          <cell r="B924" t="str">
            <v>ACACIA WA</v>
          </cell>
          <cell r="C924" t="str">
            <v>NS</v>
          </cell>
        </row>
        <row r="924">
          <cell r="F924" t="str">
            <v>第01期</v>
          </cell>
        </row>
        <row r="924">
          <cell r="I924" t="str">
            <v>2020.07.30-2020.08.14</v>
          </cell>
        </row>
        <row r="924">
          <cell r="Y924" t="str">
            <v>1.25%佣金/交船检验费/停租 1.8986天/船东费</v>
          </cell>
        </row>
        <row r="924">
          <cell r="AA924">
            <v>42794.5171666667</v>
          </cell>
          <cell r="AB924">
            <v>42794.52</v>
          </cell>
        </row>
        <row r="925">
          <cell r="B925" t="str">
            <v>ACACIA MING</v>
          </cell>
          <cell r="C925" t="str">
            <v>TYS</v>
          </cell>
        </row>
        <row r="925">
          <cell r="F925" t="str">
            <v>第09期</v>
          </cell>
        </row>
        <row r="925">
          <cell r="I925" t="str">
            <v>2020.07.30-2020.08.14</v>
          </cell>
        </row>
        <row r="925">
          <cell r="Y925" t="str">
            <v>1.25%佣金</v>
          </cell>
        </row>
        <row r="925">
          <cell r="AA925">
            <v>74944.9058219178</v>
          </cell>
          <cell r="AB925">
            <v>74937.68</v>
          </cell>
        </row>
        <row r="926">
          <cell r="B926" t="str">
            <v>ACACIA HAWK</v>
          </cell>
          <cell r="C926" t="str">
            <v>CMS</v>
          </cell>
        </row>
        <row r="926">
          <cell r="F926" t="str">
            <v>第62期</v>
          </cell>
        </row>
        <row r="926">
          <cell r="I926" t="str">
            <v>2020.07.31-2020.08.15</v>
          </cell>
        </row>
        <row r="926">
          <cell r="Y926" t="str">
            <v>HAWK停租6.24 2235LT 仁川还船入坞/JRCV 2020.06.26 12:48LT交船 1.5924天</v>
          </cell>
        </row>
        <row r="926">
          <cell r="AA926">
            <v>28048.9155890411</v>
          </cell>
          <cell r="AB926">
            <v>28048.9</v>
          </cell>
        </row>
        <row r="927">
          <cell r="B927" t="str">
            <v>Heung-A Singapore</v>
          </cell>
          <cell r="C927" t="str">
            <v>SNL</v>
          </cell>
        </row>
        <row r="927">
          <cell r="F927" t="str">
            <v>第20期</v>
          </cell>
        </row>
        <row r="927">
          <cell r="I927" t="str">
            <v>2020.08.02-2020.08.17</v>
          </cell>
        </row>
        <row r="927">
          <cell r="AA927">
            <v>79825</v>
          </cell>
          <cell r="AB927">
            <v>79785.26</v>
          </cell>
        </row>
        <row r="928">
          <cell r="B928" t="str">
            <v>ACACIA MAKOTO</v>
          </cell>
          <cell r="C928" t="str">
            <v>STM</v>
          </cell>
        </row>
        <row r="928">
          <cell r="F928" t="str">
            <v>第52期</v>
          </cell>
        </row>
        <row r="928">
          <cell r="I928" t="str">
            <v>2020.08.02-2020.08.17</v>
          </cell>
        </row>
        <row r="928">
          <cell r="Y928" t="str">
            <v>船东费</v>
          </cell>
        </row>
        <row r="928">
          <cell r="AA928">
            <v>89200.61</v>
          </cell>
          <cell r="AB928">
            <v>89200.61</v>
          </cell>
        </row>
        <row r="929">
          <cell r="B929" t="str">
            <v>ACACIA ARIES</v>
          </cell>
          <cell r="C929" t="str">
            <v>STM</v>
          </cell>
        </row>
        <row r="929">
          <cell r="F929" t="str">
            <v>第12期</v>
          </cell>
        </row>
        <row r="929">
          <cell r="I929" t="str">
            <v>2020.08.03-2020.08.18</v>
          </cell>
        </row>
        <row r="929">
          <cell r="Y929" t="str">
            <v>船东费</v>
          </cell>
        </row>
        <row r="929">
          <cell r="AA929">
            <v>60159.63</v>
          </cell>
          <cell r="AB929">
            <v>60159.63</v>
          </cell>
        </row>
        <row r="930">
          <cell r="B930" t="str">
            <v>JRS CARINA</v>
          </cell>
          <cell r="C930" t="str">
            <v>CCL</v>
          </cell>
        </row>
        <row r="930">
          <cell r="F930" t="str">
            <v>第52期</v>
          </cell>
        </row>
        <row r="930">
          <cell r="I930" t="str">
            <v>2020.08.03-2020.08.18</v>
          </cell>
        </row>
        <row r="930">
          <cell r="Y930" t="str">
            <v>船东费</v>
          </cell>
        </row>
        <row r="930">
          <cell r="AA930">
            <v>70387.17</v>
          </cell>
          <cell r="AB930">
            <v>70384.77</v>
          </cell>
        </row>
        <row r="931">
          <cell r="B931" t="str">
            <v>Heung-A Jakarta </v>
          </cell>
          <cell r="C931" t="str">
            <v>DYS</v>
          </cell>
        </row>
        <row r="931">
          <cell r="F931" t="str">
            <v>第10期</v>
          </cell>
        </row>
        <row r="931">
          <cell r="I931" t="str">
            <v>2020.08.04-2020.08.19</v>
          </cell>
        </row>
        <row r="931">
          <cell r="Y931" t="str">
            <v>1.25%佣金/船东费</v>
          </cell>
        </row>
        <row r="931">
          <cell r="AA931">
            <v>75204.77</v>
          </cell>
          <cell r="AB931">
            <v>75167.53</v>
          </cell>
        </row>
        <row r="932">
          <cell r="B932" t="str">
            <v>Heung-A Manila</v>
          </cell>
          <cell r="C932" t="str">
            <v>PAN</v>
          </cell>
        </row>
        <row r="932">
          <cell r="F932" t="str">
            <v>第10期</v>
          </cell>
        </row>
        <row r="932">
          <cell r="I932" t="str">
            <v>2020.08.05-2020.08.20</v>
          </cell>
        </row>
        <row r="932">
          <cell r="Y932" t="str">
            <v>船东费</v>
          </cell>
        </row>
        <row r="932">
          <cell r="AA932">
            <v>79235.09</v>
          </cell>
          <cell r="AB932">
            <v>79207.84</v>
          </cell>
        </row>
        <row r="933">
          <cell r="B933" t="str">
            <v>ACACIA TAURUS</v>
          </cell>
          <cell r="C933" t="str">
            <v>STM</v>
          </cell>
        </row>
        <row r="933">
          <cell r="F933" t="str">
            <v>第05期</v>
          </cell>
        </row>
        <row r="933">
          <cell r="I933" t="str">
            <v>2020.08.05-2020.08.20</v>
          </cell>
        </row>
        <row r="933">
          <cell r="Y933" t="str">
            <v>船东费</v>
          </cell>
        </row>
        <row r="933">
          <cell r="AA933">
            <v>59749.6</v>
          </cell>
          <cell r="AB933">
            <v>59749.59</v>
          </cell>
        </row>
        <row r="934">
          <cell r="B934" t="str">
            <v>LISBOA</v>
          </cell>
          <cell r="C934" t="str">
            <v>STM</v>
          </cell>
        </row>
        <row r="934">
          <cell r="F934" t="str">
            <v>第07期</v>
          </cell>
        </row>
        <row r="934">
          <cell r="I934" t="str">
            <v>2020.08.07-2020.08.22</v>
          </cell>
        </row>
        <row r="934">
          <cell r="AA934">
            <v>72700</v>
          </cell>
          <cell r="AB934">
            <v>72700</v>
          </cell>
        </row>
        <row r="935">
          <cell r="B935" t="str">
            <v>ACACIA REI</v>
          </cell>
          <cell r="C935" t="str">
            <v>STM</v>
          </cell>
        </row>
        <row r="935">
          <cell r="F935" t="str">
            <v>第08期</v>
          </cell>
        </row>
        <row r="935">
          <cell r="I935" t="str">
            <v>2020.08.07-2020.08.22</v>
          </cell>
        </row>
        <row r="935">
          <cell r="AA935">
            <v>91200</v>
          </cell>
          <cell r="AB935">
            <v>91200</v>
          </cell>
        </row>
        <row r="936">
          <cell r="B936" t="str">
            <v>ACACIA LAN</v>
          </cell>
          <cell r="C936" t="str">
            <v>STM</v>
          </cell>
        </row>
        <row r="936">
          <cell r="F936" t="str">
            <v>第18期</v>
          </cell>
        </row>
        <row r="936">
          <cell r="I936" t="str">
            <v>2020.08.09-2020.08.24</v>
          </cell>
        </row>
        <row r="936">
          <cell r="AA936">
            <v>60650</v>
          </cell>
          <cell r="AB936">
            <v>60650</v>
          </cell>
        </row>
        <row r="937">
          <cell r="B937" t="str">
            <v>ACACIA LIBRA</v>
          </cell>
          <cell r="C937" t="str">
            <v>PAN</v>
          </cell>
        </row>
        <row r="937">
          <cell r="F937" t="str">
            <v>第02期</v>
          </cell>
        </row>
        <row r="937">
          <cell r="I937" t="str">
            <v>2020.08.10-2020.08.25</v>
          </cell>
        </row>
        <row r="937">
          <cell r="AA937">
            <v>84187.5</v>
          </cell>
          <cell r="AB937">
            <v>84160.23</v>
          </cell>
        </row>
        <row r="938">
          <cell r="B938" t="str">
            <v>JRS CORVUS</v>
          </cell>
          <cell r="C938" t="str">
            <v>CMS</v>
          </cell>
        </row>
        <row r="938">
          <cell r="F938" t="str">
            <v>第03期</v>
          </cell>
        </row>
        <row r="938">
          <cell r="I938" t="str">
            <v>2020.08.10-2020.08.25</v>
          </cell>
        </row>
        <row r="938">
          <cell r="AA938">
            <v>70939.7260273973</v>
          </cell>
          <cell r="AB938">
            <v>70912.49</v>
          </cell>
        </row>
        <row r="939">
          <cell r="B939" t="str">
            <v>ACACIA WA</v>
          </cell>
          <cell r="C939" t="str">
            <v>NS</v>
          </cell>
        </row>
        <row r="939">
          <cell r="F939" t="str">
            <v>第02期</v>
          </cell>
        </row>
        <row r="939">
          <cell r="I939" t="str">
            <v>2020.08.14-2020.08.29</v>
          </cell>
        </row>
        <row r="939">
          <cell r="Y939" t="str">
            <v>1.25%佣金/船东费预留</v>
          </cell>
        </row>
        <row r="939">
          <cell r="AA939">
            <v>23099.41</v>
          </cell>
          <cell r="AB939">
            <v>23062.05</v>
          </cell>
        </row>
        <row r="940">
          <cell r="B940" t="str">
            <v>ACACIA MING</v>
          </cell>
          <cell r="C940" t="str">
            <v>TYS</v>
          </cell>
        </row>
        <row r="940">
          <cell r="F940" t="str">
            <v>prefinal</v>
          </cell>
        </row>
        <row r="940">
          <cell r="I940" t="str">
            <v>2020.08.14-2020.08.29</v>
          </cell>
        </row>
        <row r="940">
          <cell r="Y940" t="str">
            <v>1.25%佣金/还船检验费/船东费预留/停租2020.04.18</v>
          </cell>
        </row>
        <row r="940">
          <cell r="AA940">
            <v>23706.4888219178</v>
          </cell>
          <cell r="AB940">
            <v>23699.22</v>
          </cell>
        </row>
        <row r="941">
          <cell r="B941" t="str">
            <v>ACACIA MING</v>
          </cell>
          <cell r="C941" t="str">
            <v>TYS</v>
          </cell>
        </row>
        <row r="941">
          <cell r="F941" t="str">
            <v>final</v>
          </cell>
        </row>
        <row r="941">
          <cell r="I941" t="str">
            <v>2020.08.14-2020.08.29</v>
          </cell>
        </row>
        <row r="941">
          <cell r="Y941" t="str">
            <v>1.25%佣金/返还船东费预留</v>
          </cell>
        </row>
        <row r="941">
          <cell r="AA941">
            <v>10000</v>
          </cell>
          <cell r="AB941">
            <v>9982.6</v>
          </cell>
        </row>
        <row r="942">
          <cell r="B942" t="str">
            <v>ACACIA HAWK</v>
          </cell>
          <cell r="C942" t="str">
            <v>CMS</v>
          </cell>
        </row>
        <row r="942">
          <cell r="F942" t="str">
            <v>第63期</v>
          </cell>
        </row>
        <row r="942">
          <cell r="I942" t="str">
            <v>2020.08.15-2020.08.30</v>
          </cell>
        </row>
        <row r="942">
          <cell r="AA942">
            <v>70742.4657534247</v>
          </cell>
          <cell r="AB942">
            <v>70714.77</v>
          </cell>
        </row>
        <row r="943">
          <cell r="B943" t="str">
            <v>Heung-A Singapore</v>
          </cell>
          <cell r="C943" t="str">
            <v>SNL</v>
          </cell>
        </row>
        <row r="943">
          <cell r="F943" t="str">
            <v>第21期</v>
          </cell>
        </row>
        <row r="943">
          <cell r="I943" t="str">
            <v>2020.08.17-2020.09.01</v>
          </cell>
        </row>
        <row r="943">
          <cell r="Y943" t="str">
            <v>停租（2020/7/16 2300 To 2020/7/17 2300 1天）</v>
          </cell>
        </row>
        <row r="943">
          <cell r="AA943">
            <v>74102.0133333333</v>
          </cell>
          <cell r="AB943">
            <v>74102.01</v>
          </cell>
        </row>
        <row r="944">
          <cell r="B944" t="str">
            <v>ACACIA MAKOTO</v>
          </cell>
          <cell r="C944" t="str">
            <v>STM</v>
          </cell>
        </row>
        <row r="944">
          <cell r="F944" t="str">
            <v>第53期</v>
          </cell>
        </row>
        <row r="944">
          <cell r="I944" t="str">
            <v>2020.08.17-2020.09.01</v>
          </cell>
        </row>
        <row r="944">
          <cell r="AA944">
            <v>91200</v>
          </cell>
          <cell r="AB944">
            <v>91200</v>
          </cell>
        </row>
        <row r="945">
          <cell r="B945" t="str">
            <v>ACACIA ARIES</v>
          </cell>
          <cell r="C945" t="str">
            <v>STM</v>
          </cell>
        </row>
        <row r="945">
          <cell r="F945" t="str">
            <v>第13期</v>
          </cell>
        </row>
        <row r="945">
          <cell r="I945" t="str">
            <v>2020.08.18-2020.09.02</v>
          </cell>
        </row>
        <row r="945">
          <cell r="AA945">
            <v>60650</v>
          </cell>
          <cell r="AB945">
            <v>60650</v>
          </cell>
        </row>
        <row r="946">
          <cell r="B946" t="str">
            <v>JRS CARINA</v>
          </cell>
          <cell r="C946" t="str">
            <v>CCL</v>
          </cell>
        </row>
        <row r="946">
          <cell r="F946" t="str">
            <v>第53期</v>
          </cell>
        </row>
        <row r="946">
          <cell r="I946" t="str">
            <v>2020.08.18-2020.09.02</v>
          </cell>
        </row>
        <row r="946">
          <cell r="Y946" t="str">
            <v>船东费</v>
          </cell>
        </row>
        <row r="946">
          <cell r="AA946">
            <v>70443.89</v>
          </cell>
          <cell r="AB946">
            <v>70441.49</v>
          </cell>
        </row>
        <row r="947">
          <cell r="B947" t="str">
            <v>Heung-A Jakarta </v>
          </cell>
          <cell r="C947" t="str">
            <v>DYS</v>
          </cell>
        </row>
        <row r="947">
          <cell r="F947" t="str">
            <v>第11期</v>
          </cell>
        </row>
        <row r="947">
          <cell r="I947" t="str">
            <v>2020.08.19-2020.09.03</v>
          </cell>
        </row>
        <row r="947">
          <cell r="Y947" t="str">
            <v>1.25%佣金</v>
          </cell>
        </row>
        <row r="947">
          <cell r="AA947">
            <v>79956.25</v>
          </cell>
          <cell r="AB947">
            <v>79918.97</v>
          </cell>
        </row>
        <row r="948">
          <cell r="B948" t="str">
            <v>Heung-A Manila</v>
          </cell>
          <cell r="C948" t="str">
            <v>PAN</v>
          </cell>
        </row>
        <row r="948">
          <cell r="F948" t="str">
            <v>第11期</v>
          </cell>
        </row>
        <row r="948">
          <cell r="I948" t="str">
            <v>2020.08.20-2020.09.04</v>
          </cell>
        </row>
        <row r="948">
          <cell r="Y948" t="str">
            <v>船东费</v>
          </cell>
        </row>
        <row r="948">
          <cell r="AA948">
            <v>78519.17</v>
          </cell>
          <cell r="AB948">
            <v>78491.91</v>
          </cell>
        </row>
        <row r="949">
          <cell r="B949" t="str">
            <v>ACACIA TAURUS</v>
          </cell>
          <cell r="C949" t="str">
            <v>STM</v>
          </cell>
        </row>
        <row r="949">
          <cell r="F949" t="str">
            <v>第06期</v>
          </cell>
        </row>
        <row r="949">
          <cell r="I949" t="str">
            <v>2020.08.20-2020.09.04</v>
          </cell>
        </row>
        <row r="949">
          <cell r="AA949">
            <v>60650</v>
          </cell>
          <cell r="AB949">
            <v>60650</v>
          </cell>
        </row>
        <row r="950">
          <cell r="B950" t="str">
            <v>ACACIA VIRGO</v>
          </cell>
          <cell r="C950" t="str">
            <v>SCP</v>
          </cell>
        </row>
        <row r="950">
          <cell r="F950" t="str">
            <v>第01期</v>
          </cell>
        </row>
        <row r="950">
          <cell r="I950" t="str">
            <v>2020.08.20-2020.09.04</v>
          </cell>
        </row>
        <row r="950">
          <cell r="Y950" t="str">
            <v>1.25%佣金</v>
          </cell>
        </row>
        <row r="950">
          <cell r="AA950">
            <v>81196.5753424658</v>
          </cell>
          <cell r="AB950">
            <v>81196.58</v>
          </cell>
        </row>
        <row r="951">
          <cell r="B951" t="str">
            <v>LISBOA</v>
          </cell>
          <cell r="C951" t="str">
            <v>STM</v>
          </cell>
        </row>
        <row r="951">
          <cell r="F951" t="str">
            <v>第08期</v>
          </cell>
        </row>
        <row r="951">
          <cell r="I951" t="str">
            <v>2020.08.22-2020.09.06</v>
          </cell>
        </row>
        <row r="951">
          <cell r="AA951">
            <v>72700</v>
          </cell>
          <cell r="AB951">
            <v>72700</v>
          </cell>
        </row>
        <row r="952">
          <cell r="B952" t="str">
            <v>ACACIA REI</v>
          </cell>
          <cell r="C952" t="str">
            <v>STM</v>
          </cell>
        </row>
        <row r="952">
          <cell r="F952" t="str">
            <v>FINAL</v>
          </cell>
        </row>
        <row r="952">
          <cell r="I952" t="str">
            <v>2020.08.22-2020.08.31</v>
          </cell>
        </row>
        <row r="952">
          <cell r="Y952" t="str">
            <v>船东费</v>
          </cell>
        </row>
        <row r="952">
          <cell r="AA952">
            <v>-325810.103</v>
          </cell>
          <cell r="AB952">
            <v>-325810.1</v>
          </cell>
        </row>
        <row r="953">
          <cell r="B953" t="str">
            <v>ACACIA LAN</v>
          </cell>
          <cell r="C953" t="str">
            <v>STM</v>
          </cell>
        </row>
        <row r="953">
          <cell r="F953" t="str">
            <v>第19期</v>
          </cell>
        </row>
        <row r="953">
          <cell r="I953" t="str">
            <v>2020.08.24-2020.09.08</v>
          </cell>
        </row>
        <row r="953">
          <cell r="Y953" t="str">
            <v>船东费</v>
          </cell>
        </row>
        <row r="953">
          <cell r="AA953">
            <v>60267.49</v>
          </cell>
          <cell r="AB953">
            <v>60267.49</v>
          </cell>
        </row>
        <row r="954">
          <cell r="B954" t="str">
            <v>ACACIA LIBRA</v>
          </cell>
          <cell r="C954" t="str">
            <v>PAN</v>
          </cell>
        </row>
        <row r="954">
          <cell r="F954" t="str">
            <v>prefinal</v>
          </cell>
        </row>
        <row r="954">
          <cell r="I954" t="str">
            <v>2020.08.25-2020.09.05</v>
          </cell>
        </row>
        <row r="954">
          <cell r="Y954" t="str">
            <v>还船检验费/船东费预留/船东费</v>
          </cell>
        </row>
        <row r="954">
          <cell r="AA954">
            <v>44929.9160375</v>
          </cell>
          <cell r="AB954">
            <v>44902.65</v>
          </cell>
        </row>
        <row r="955">
          <cell r="B955" t="str">
            <v>JRS CORVUS</v>
          </cell>
          <cell r="C955" t="str">
            <v>CMS</v>
          </cell>
        </row>
        <row r="955">
          <cell r="F955" t="str">
            <v>第04期</v>
          </cell>
        </row>
        <row r="955">
          <cell r="I955" t="str">
            <v>2020.08.25-2020.09.09</v>
          </cell>
        </row>
        <row r="955">
          <cell r="AA955">
            <v>70939.7260273973</v>
          </cell>
          <cell r="AB955">
            <v>70912.48</v>
          </cell>
        </row>
        <row r="956">
          <cell r="B956" t="str">
            <v>ACACIA WA</v>
          </cell>
          <cell r="C956" t="str">
            <v>NS</v>
          </cell>
        </row>
        <row r="956">
          <cell r="F956" t="str">
            <v>prefinal</v>
          </cell>
        </row>
        <row r="956">
          <cell r="I956" t="str">
            <v>2020.08.29-2020.09.09</v>
          </cell>
        </row>
        <row r="956">
          <cell r="Y956" t="str">
            <v>1.25%佣金/还船检验费/船员劳务费</v>
          </cell>
        </row>
        <row r="956">
          <cell r="AA956">
            <v>10411.96625</v>
          </cell>
        </row>
        <row r="957">
          <cell r="B957" t="str">
            <v>ACACIA WA</v>
          </cell>
          <cell r="C957" t="str">
            <v>NS</v>
          </cell>
        </row>
        <row r="957">
          <cell r="F957" t="str">
            <v>final</v>
          </cell>
        </row>
        <row r="957">
          <cell r="I957" t="str">
            <v>2020.08.29-2020.09.09</v>
          </cell>
        </row>
        <row r="957">
          <cell r="Y957" t="str">
            <v>返还船东费预留</v>
          </cell>
        </row>
        <row r="957">
          <cell r="AA957">
            <v>5000</v>
          </cell>
        </row>
        <row r="958">
          <cell r="B958" t="str">
            <v>ACACIA HAWK</v>
          </cell>
          <cell r="C958" t="str">
            <v>CMS</v>
          </cell>
        </row>
        <row r="958">
          <cell r="F958" t="str">
            <v>第64期</v>
          </cell>
        </row>
        <row r="958">
          <cell r="I958" t="str">
            <v>2020.08.30-2020.09.14</v>
          </cell>
        </row>
        <row r="958">
          <cell r="AA958">
            <v>70742.4657534247</v>
          </cell>
          <cell r="AB958">
            <v>70714.77</v>
          </cell>
        </row>
        <row r="959">
          <cell r="B959" t="str">
            <v>A KOU</v>
          </cell>
          <cell r="C959" t="str">
            <v>COSCO</v>
          </cell>
        </row>
        <row r="959">
          <cell r="F959" t="str">
            <v>第01期</v>
          </cell>
        </row>
        <row r="959">
          <cell r="I959" t="str">
            <v>2020.08.31-2020.09.05</v>
          </cell>
        </row>
        <row r="959">
          <cell r="AA959">
            <v>33887.5</v>
          </cell>
          <cell r="AB959">
            <v>33887.5</v>
          </cell>
        </row>
        <row r="960">
          <cell r="B960" t="str">
            <v>ACACIA REI</v>
          </cell>
          <cell r="C960" t="str">
            <v>STM</v>
          </cell>
        </row>
        <row r="960">
          <cell r="F960" t="str">
            <v>第01期</v>
          </cell>
        </row>
        <row r="960">
          <cell r="I960" t="str">
            <v>2020.08.31-2020.09.15</v>
          </cell>
        </row>
        <row r="960">
          <cell r="AA960">
            <v>468817.113</v>
          </cell>
          <cell r="AB960">
            <v>468817.11</v>
          </cell>
        </row>
        <row r="961">
          <cell r="B961" t="str">
            <v>Heung-A Singapore</v>
          </cell>
          <cell r="C961" t="str">
            <v>SNL</v>
          </cell>
        </row>
        <row r="961">
          <cell r="F961" t="str">
            <v>第22期</v>
          </cell>
        </row>
        <row r="961">
          <cell r="I961" t="str">
            <v>2020.09.01-2020.09.16</v>
          </cell>
        </row>
        <row r="961">
          <cell r="Y961" t="str">
            <v>停租（2020.8.10 0400-08.12 0400GMT 2天）</v>
          </cell>
        </row>
        <row r="961">
          <cell r="AA961">
            <v>66738.52</v>
          </cell>
          <cell r="AB961">
            <v>66698.75</v>
          </cell>
        </row>
        <row r="962">
          <cell r="B962" t="str">
            <v>ACACIA MAKOTO</v>
          </cell>
          <cell r="C962" t="str">
            <v>STM</v>
          </cell>
        </row>
        <row r="962">
          <cell r="F962" t="str">
            <v>第54期</v>
          </cell>
        </row>
        <row r="962">
          <cell r="I962" t="str">
            <v>2020.09.01-2020.09.16</v>
          </cell>
        </row>
        <row r="962">
          <cell r="Y962" t="str">
            <v>船东费</v>
          </cell>
        </row>
        <row r="962">
          <cell r="AA962">
            <v>89554.67</v>
          </cell>
          <cell r="AB962">
            <v>89554.67</v>
          </cell>
        </row>
        <row r="963">
          <cell r="B963" t="str">
            <v>ACACIA ARIES</v>
          </cell>
          <cell r="C963" t="str">
            <v>STM</v>
          </cell>
        </row>
        <row r="963">
          <cell r="F963" t="str">
            <v>第14期</v>
          </cell>
        </row>
        <row r="963">
          <cell r="I963" t="str">
            <v>2020.09.02-2020.09.17</v>
          </cell>
        </row>
        <row r="963">
          <cell r="Y963" t="str">
            <v>船东费</v>
          </cell>
        </row>
        <row r="963">
          <cell r="AA963">
            <v>60300.78</v>
          </cell>
          <cell r="AB963">
            <v>60300.78</v>
          </cell>
        </row>
        <row r="964">
          <cell r="B964" t="str">
            <v>JRS CARINA</v>
          </cell>
          <cell r="C964" t="str">
            <v>CCL</v>
          </cell>
        </row>
        <row r="964">
          <cell r="F964" t="str">
            <v>第54期</v>
          </cell>
        </row>
        <row r="964">
          <cell r="I964" t="str">
            <v>2020.09.02-2020.09.17</v>
          </cell>
        </row>
        <row r="964">
          <cell r="AA964">
            <v>70600</v>
          </cell>
          <cell r="AB964">
            <v>70597.6</v>
          </cell>
        </row>
        <row r="965">
          <cell r="B965" t="str">
            <v>ACACIA MING</v>
          </cell>
          <cell r="C965" t="str">
            <v>NS</v>
          </cell>
        </row>
        <row r="965">
          <cell r="F965" t="str">
            <v>第01期</v>
          </cell>
        </row>
        <row r="965">
          <cell r="I965" t="str">
            <v>2020.09.04-2020.09.19</v>
          </cell>
        </row>
        <row r="965">
          <cell r="Y965" t="str">
            <v>1.25%佣金/交船检验费</v>
          </cell>
        </row>
        <row r="965">
          <cell r="AA965">
            <v>66812.5</v>
          </cell>
          <cell r="AB965">
            <v>66808.87</v>
          </cell>
        </row>
        <row r="966">
          <cell r="B966" t="str">
            <v>Heung-A Jakarta </v>
          </cell>
          <cell r="C966" t="str">
            <v>DYS</v>
          </cell>
        </row>
        <row r="966">
          <cell r="F966" t="str">
            <v>prefinal</v>
          </cell>
        </row>
        <row r="966">
          <cell r="I966" t="str">
            <v>2020.09.03-2020.09.21</v>
          </cell>
        </row>
        <row r="966">
          <cell r="Y966" t="str">
            <v>1.25%佣金/还船检验费/船东费预留/船东费及预估/船员劳务费V.036W-0.39W</v>
          </cell>
        </row>
        <row r="966">
          <cell r="AA966">
            <v>27770.3308666667</v>
          </cell>
          <cell r="AB966">
            <v>27733.09</v>
          </cell>
        </row>
        <row r="967">
          <cell r="B967" t="str">
            <v>Heung-A Jakarta </v>
          </cell>
          <cell r="C967" t="str">
            <v>DYS</v>
          </cell>
        </row>
        <row r="967">
          <cell r="F967" t="str">
            <v>final</v>
          </cell>
        </row>
        <row r="967">
          <cell r="I967" t="str">
            <v>2020.09.03-2020.09.21</v>
          </cell>
        </row>
        <row r="967">
          <cell r="Y967" t="str">
            <v>返还船东费预留</v>
          </cell>
        </row>
        <row r="967">
          <cell r="AA967">
            <v>7000</v>
          </cell>
          <cell r="AB967">
            <v>6962.51</v>
          </cell>
        </row>
        <row r="968">
          <cell r="B968" t="str">
            <v>Heung-A Manila</v>
          </cell>
          <cell r="C968" t="str">
            <v>PAN</v>
          </cell>
        </row>
        <row r="968">
          <cell r="F968" t="str">
            <v>第12期</v>
          </cell>
        </row>
        <row r="968">
          <cell r="I968" t="str">
            <v>2020.09.04-2020.09.19</v>
          </cell>
        </row>
        <row r="968">
          <cell r="Y968" t="str">
            <v>船东费</v>
          </cell>
        </row>
        <row r="968">
          <cell r="AA968">
            <v>66126.28</v>
          </cell>
          <cell r="AB968">
            <v>66099.05</v>
          </cell>
        </row>
        <row r="969">
          <cell r="B969" t="str">
            <v>ACACIA TAURUS</v>
          </cell>
          <cell r="C969" t="str">
            <v>STM</v>
          </cell>
        </row>
        <row r="969">
          <cell r="F969" t="str">
            <v>第07期</v>
          </cell>
        </row>
        <row r="969">
          <cell r="I969" t="str">
            <v>2020.09.04-2020.09.19</v>
          </cell>
        </row>
        <row r="969">
          <cell r="Y969" t="str">
            <v>船东费</v>
          </cell>
        </row>
        <row r="969">
          <cell r="AA969">
            <v>60090.88</v>
          </cell>
          <cell r="AB969">
            <v>60090.87</v>
          </cell>
        </row>
        <row r="970">
          <cell r="B970" t="str">
            <v>ACACIA VIRGO</v>
          </cell>
          <cell r="C970" t="str">
            <v>SCP</v>
          </cell>
        </row>
        <row r="970">
          <cell r="F970" t="str">
            <v>第02期</v>
          </cell>
        </row>
        <row r="970">
          <cell r="I970" t="str">
            <v>2020.09.04-2020.09.19</v>
          </cell>
        </row>
        <row r="970">
          <cell r="Y970" t="str">
            <v>1.25%佣金/交船检验费</v>
          </cell>
        </row>
        <row r="970">
          <cell r="AA970">
            <v>185956.445342466</v>
          </cell>
          <cell r="AB970">
            <v>186249.18</v>
          </cell>
        </row>
        <row r="971">
          <cell r="B971" t="str">
            <v>A KOU</v>
          </cell>
          <cell r="C971" t="str">
            <v>COSCO</v>
          </cell>
        </row>
        <row r="971">
          <cell r="F971" t="str">
            <v>prefinal</v>
          </cell>
        </row>
        <row r="971">
          <cell r="I971" t="str">
            <v>2020.09.05-2020.09.11</v>
          </cell>
        </row>
        <row r="971">
          <cell r="Y971" t="str">
            <v>交还船检验费/船东费预留/船员劳务费</v>
          </cell>
        </row>
        <row r="971">
          <cell r="AA971">
            <v>44002.89595</v>
          </cell>
          <cell r="AB971">
            <v>44002.92</v>
          </cell>
        </row>
        <row r="972">
          <cell r="B972" t="str">
            <v>A KOU</v>
          </cell>
          <cell r="C972" t="str">
            <v>COSCO</v>
          </cell>
        </row>
        <row r="972">
          <cell r="F972" t="str">
            <v>final</v>
          </cell>
        </row>
        <row r="972">
          <cell r="I972" t="str">
            <v>2020.09.05-2020.09.11</v>
          </cell>
        </row>
        <row r="972">
          <cell r="Y972" t="str">
            <v>船东费预留返还</v>
          </cell>
        </row>
        <row r="972">
          <cell r="AA972">
            <v>2000</v>
          </cell>
        </row>
        <row r="973">
          <cell r="B973" t="str">
            <v>ACACIA LIBRA</v>
          </cell>
          <cell r="C973" t="str">
            <v>PAN</v>
          </cell>
        </row>
        <row r="973">
          <cell r="F973" t="str">
            <v>prefinal2</v>
          </cell>
        </row>
        <row r="973">
          <cell r="I973" t="str">
            <v>2020.09.05-2020.09.06</v>
          </cell>
        </row>
        <row r="973">
          <cell r="Y973" t="str">
            <v>船员劳务费V.1011-1021</v>
          </cell>
        </row>
        <row r="973">
          <cell r="AA973">
            <v>6997.68874999999</v>
          </cell>
          <cell r="AB973">
            <v>6970.41</v>
          </cell>
        </row>
        <row r="974">
          <cell r="B974" t="str">
            <v>ACACIA LIBRA</v>
          </cell>
          <cell r="C974" t="str">
            <v>PAN</v>
          </cell>
        </row>
        <row r="974">
          <cell r="F974" t="str">
            <v>final</v>
          </cell>
        </row>
        <row r="974">
          <cell r="I974" t="str">
            <v>2020.09.05-2020.09.06</v>
          </cell>
        </row>
        <row r="974">
          <cell r="Y974" t="str">
            <v>返还船东费预留</v>
          </cell>
        </row>
        <row r="974">
          <cell r="AA974">
            <v>8000</v>
          </cell>
          <cell r="AB974">
            <v>7962.53</v>
          </cell>
        </row>
        <row r="975">
          <cell r="B975" t="str">
            <v>LISBOA</v>
          </cell>
          <cell r="C975" t="str">
            <v>STM</v>
          </cell>
        </row>
        <row r="975">
          <cell r="F975" t="str">
            <v>第09期</v>
          </cell>
        </row>
        <row r="975">
          <cell r="I975" t="str">
            <v>2020.09.06-2020.09.21</v>
          </cell>
        </row>
        <row r="975">
          <cell r="AA975">
            <v>72700</v>
          </cell>
          <cell r="AB975">
            <v>72700</v>
          </cell>
        </row>
        <row r="976">
          <cell r="B976" t="str">
            <v>ACACIA LAN</v>
          </cell>
          <cell r="C976" t="str">
            <v>STM</v>
          </cell>
        </row>
        <row r="976">
          <cell r="F976" t="str">
            <v>第20期</v>
          </cell>
        </row>
        <row r="976">
          <cell r="I976" t="str">
            <v>2020.09.08-2020.09.23</v>
          </cell>
        </row>
        <row r="976">
          <cell r="AA976">
            <v>60650</v>
          </cell>
          <cell r="AB976">
            <v>60650</v>
          </cell>
        </row>
        <row r="977">
          <cell r="B977" t="str">
            <v>JRS CORVUS</v>
          </cell>
          <cell r="C977" t="str">
            <v>CMS</v>
          </cell>
        </row>
        <row r="977">
          <cell r="F977" t="str">
            <v>第05期</v>
          </cell>
        </row>
        <row r="977">
          <cell r="I977" t="str">
            <v>2020.09.09-2020.09.24</v>
          </cell>
        </row>
        <row r="977">
          <cell r="AA977">
            <v>70939.7260273973</v>
          </cell>
          <cell r="AB977">
            <v>70912.46</v>
          </cell>
        </row>
        <row r="978">
          <cell r="B978" t="str">
            <v>ACACIA LIBRA</v>
          </cell>
          <cell r="C978" t="str">
            <v>COSCO</v>
          </cell>
        </row>
        <row r="978">
          <cell r="F978" t="str">
            <v>第01期</v>
          </cell>
        </row>
        <row r="978">
          <cell r="I978" t="str">
            <v>2020.09.10-2020.09.25</v>
          </cell>
        </row>
        <row r="978">
          <cell r="AA978">
            <v>83962.5</v>
          </cell>
          <cell r="AB978">
            <v>83960.56</v>
          </cell>
        </row>
        <row r="979">
          <cell r="B979" t="str">
            <v>A KOU</v>
          </cell>
          <cell r="C979" t="str">
            <v>KMTC</v>
          </cell>
        </row>
        <row r="979">
          <cell r="F979" t="str">
            <v>第01期</v>
          </cell>
        </row>
        <row r="979">
          <cell r="I979" t="str">
            <v>2020.09.13-2020.09.27</v>
          </cell>
        </row>
        <row r="979">
          <cell r="Y979" t="str">
            <v>1.25%佣金</v>
          </cell>
        </row>
        <row r="979">
          <cell r="AA979">
            <v>95025</v>
          </cell>
          <cell r="AB979">
            <v>95025</v>
          </cell>
        </row>
        <row r="980">
          <cell r="B980" t="str">
            <v>ACACIA HAWK</v>
          </cell>
          <cell r="C980" t="str">
            <v>CMS</v>
          </cell>
        </row>
        <row r="980">
          <cell r="F980" t="str">
            <v>第65期</v>
          </cell>
        </row>
        <row r="980">
          <cell r="I980" t="str">
            <v>2020.09.14-2020.09.29</v>
          </cell>
        </row>
        <row r="980">
          <cell r="AA980">
            <v>70742.4657534247</v>
          </cell>
          <cell r="AB980">
            <v>70705.15</v>
          </cell>
        </row>
        <row r="981">
          <cell r="B981" t="str">
            <v>ACACIA REI</v>
          </cell>
          <cell r="C981" t="str">
            <v>STM</v>
          </cell>
        </row>
        <row r="981">
          <cell r="F981" t="str">
            <v>第02期</v>
          </cell>
        </row>
        <row r="981">
          <cell r="I981" t="str">
            <v>2020.09.15-2020.09.30</v>
          </cell>
        </row>
        <row r="981">
          <cell r="AA981">
            <v>91200</v>
          </cell>
          <cell r="AB981">
            <v>91200</v>
          </cell>
        </row>
        <row r="982">
          <cell r="B982" t="str">
            <v>Heung-A Singapore</v>
          </cell>
          <cell r="C982" t="str">
            <v>SNL</v>
          </cell>
        </row>
        <row r="982">
          <cell r="F982" t="str">
            <v>prefinal</v>
          </cell>
        </row>
        <row r="982">
          <cell r="I982" t="str">
            <v>2020.09.16-2020.10.07</v>
          </cell>
        </row>
        <row r="982">
          <cell r="Y982" t="str">
            <v>还船检验费/船东费/船东费预留</v>
          </cell>
        </row>
        <row r="982">
          <cell r="AA982">
            <v>29086.32</v>
          </cell>
          <cell r="AB982">
            <v>29046.6</v>
          </cell>
        </row>
        <row r="983">
          <cell r="B983" t="str">
            <v>ACACIA MAKOTO</v>
          </cell>
          <cell r="C983" t="str">
            <v>STM</v>
          </cell>
        </row>
        <row r="983">
          <cell r="F983" t="str">
            <v>第55期</v>
          </cell>
        </row>
        <row r="983">
          <cell r="I983" t="str">
            <v>2020.09.16-2020.10.01</v>
          </cell>
        </row>
        <row r="983">
          <cell r="AA983">
            <v>91200</v>
          </cell>
          <cell r="AB983">
            <v>91200</v>
          </cell>
        </row>
        <row r="984">
          <cell r="B984" t="str">
            <v>ACACIA ARIES</v>
          </cell>
          <cell r="C984" t="str">
            <v>STM</v>
          </cell>
        </row>
        <row r="984">
          <cell r="F984" t="str">
            <v>第15期</v>
          </cell>
        </row>
        <row r="984">
          <cell r="I984" t="str">
            <v>2020.09.17-2020.10.02</v>
          </cell>
        </row>
        <row r="984">
          <cell r="AA984">
            <v>60650</v>
          </cell>
          <cell r="AB984">
            <v>60650</v>
          </cell>
        </row>
        <row r="985">
          <cell r="B985" t="str">
            <v>JRS CARINA</v>
          </cell>
          <cell r="C985" t="str">
            <v>CCL</v>
          </cell>
        </row>
        <row r="985">
          <cell r="F985" t="str">
            <v>第55期</v>
          </cell>
        </row>
        <row r="985">
          <cell r="I985" t="str">
            <v>2020.09.17-2020.10.02</v>
          </cell>
        </row>
        <row r="985">
          <cell r="AA985">
            <v>70600</v>
          </cell>
          <cell r="AB985">
            <v>70592.68</v>
          </cell>
        </row>
        <row r="986">
          <cell r="B986" t="str">
            <v>ACACIA MING</v>
          </cell>
          <cell r="C986" t="str">
            <v>NS</v>
          </cell>
        </row>
        <row r="986">
          <cell r="F986" t="str">
            <v>第02期</v>
          </cell>
        </row>
        <row r="986">
          <cell r="I986" t="str">
            <v>2020.09.19-2020.10.04</v>
          </cell>
        </row>
        <row r="986">
          <cell r="Y986" t="str">
            <v>1.25%佣金</v>
          </cell>
        </row>
        <row r="986">
          <cell r="AA986">
            <v>67112.5</v>
          </cell>
          <cell r="AB986">
            <v>67112.5</v>
          </cell>
        </row>
        <row r="987">
          <cell r="B987" t="str">
            <v>Heung-A Manila</v>
          </cell>
          <cell r="C987" t="str">
            <v>PAN</v>
          </cell>
        </row>
        <row r="987">
          <cell r="F987" t="str">
            <v>prefinal</v>
          </cell>
        </row>
        <row r="987">
          <cell r="I987" t="str">
            <v>2020.09.19-2020.10.19</v>
          </cell>
        </row>
        <row r="987">
          <cell r="Y987" t="str">
            <v>还船检验费/船东费预留/船东费</v>
          </cell>
        </row>
        <row r="987">
          <cell r="AA987">
            <v>74544.1829166667</v>
          </cell>
          <cell r="AB987">
            <v>74516.77</v>
          </cell>
        </row>
        <row r="988">
          <cell r="B988" t="str">
            <v>Heung-A Manila</v>
          </cell>
          <cell r="C988" t="str">
            <v>PAN</v>
          </cell>
        </row>
        <row r="988">
          <cell r="F988" t="str">
            <v>final</v>
          </cell>
        </row>
        <row r="988">
          <cell r="I988" t="str">
            <v>2020.09.19-2020.10.19</v>
          </cell>
        </row>
        <row r="988">
          <cell r="Y988" t="str">
            <v>返还船东费预留</v>
          </cell>
        </row>
        <row r="988">
          <cell r="AA988">
            <v>7000</v>
          </cell>
          <cell r="AB988">
            <v>7000</v>
          </cell>
        </row>
        <row r="989">
          <cell r="B989" t="str">
            <v>ACACIA TAURUS</v>
          </cell>
          <cell r="C989" t="str">
            <v>STM</v>
          </cell>
        </row>
        <row r="989">
          <cell r="F989" t="str">
            <v>第08期</v>
          </cell>
        </row>
        <row r="989">
          <cell r="I989" t="str">
            <v>2020.09.19-2020.10.04</v>
          </cell>
        </row>
        <row r="989">
          <cell r="AA989">
            <v>60650</v>
          </cell>
          <cell r="AB989">
            <v>60650</v>
          </cell>
        </row>
        <row r="990">
          <cell r="B990" t="str">
            <v>ACACIA VIRGO</v>
          </cell>
          <cell r="C990" t="str">
            <v>SCP</v>
          </cell>
        </row>
        <row r="990">
          <cell r="F990" t="str">
            <v>第03期</v>
          </cell>
        </row>
        <row r="990">
          <cell r="I990" t="str">
            <v>2020.09.19-2020.10.04</v>
          </cell>
        </row>
        <row r="990">
          <cell r="Y990" t="str">
            <v>1.25%佣金</v>
          </cell>
        </row>
        <row r="990">
          <cell r="AA990">
            <v>81196.5753424658</v>
          </cell>
          <cell r="AB990">
            <v>81189.26</v>
          </cell>
        </row>
        <row r="991">
          <cell r="B991" t="str">
            <v>LISBOA</v>
          </cell>
          <cell r="C991" t="str">
            <v>STM</v>
          </cell>
        </row>
        <row r="991">
          <cell r="F991" t="str">
            <v>final</v>
          </cell>
        </row>
        <row r="991">
          <cell r="I991" t="str">
            <v>2020.09.21-2020.10.04</v>
          </cell>
        </row>
        <row r="991">
          <cell r="AA991">
            <v>-32924.1268333333</v>
          </cell>
          <cell r="AB991">
            <v>-32924.1</v>
          </cell>
        </row>
        <row r="992">
          <cell r="B992" t="str">
            <v>ACACIA LAN</v>
          </cell>
          <cell r="C992" t="str">
            <v>STM</v>
          </cell>
        </row>
        <row r="992">
          <cell r="F992" t="str">
            <v>第21期</v>
          </cell>
        </row>
        <row r="992">
          <cell r="I992" t="str">
            <v>2020.09.23-2020.10.08</v>
          </cell>
        </row>
        <row r="992">
          <cell r="AA992">
            <v>60650</v>
          </cell>
          <cell r="AB992">
            <v>60650</v>
          </cell>
        </row>
        <row r="993">
          <cell r="B993" t="str">
            <v>JRS CORVUS</v>
          </cell>
          <cell r="C993" t="str">
            <v>CMS</v>
          </cell>
        </row>
        <row r="993">
          <cell r="F993" t="str">
            <v>第06期</v>
          </cell>
        </row>
        <row r="993">
          <cell r="I993" t="str">
            <v>2020.09.24-2020.10.09</v>
          </cell>
        </row>
        <row r="993">
          <cell r="AA993">
            <v>70939.7260273973</v>
          </cell>
          <cell r="AB993">
            <v>70912.51</v>
          </cell>
        </row>
        <row r="994">
          <cell r="B994" t="str">
            <v>ACACIA LIBRA</v>
          </cell>
          <cell r="C994" t="str">
            <v>COSCO</v>
          </cell>
        </row>
        <row r="994">
          <cell r="F994" t="str">
            <v>第02期</v>
          </cell>
        </row>
        <row r="994">
          <cell r="I994" t="str">
            <v>2020.09.25-2020.10.10</v>
          </cell>
        </row>
        <row r="994">
          <cell r="Y994" t="str">
            <v>交船检验费</v>
          </cell>
        </row>
        <row r="994">
          <cell r="AA994">
            <v>83612.5</v>
          </cell>
          <cell r="AB994">
            <v>83610.56</v>
          </cell>
        </row>
        <row r="995">
          <cell r="B995" t="str">
            <v>A KOU</v>
          </cell>
          <cell r="C995" t="str">
            <v>KMTC</v>
          </cell>
        </row>
        <row r="995">
          <cell r="F995" t="str">
            <v>第02期</v>
          </cell>
        </row>
        <row r="995">
          <cell r="I995" t="str">
            <v>2020.09.27-2020.10.10</v>
          </cell>
        </row>
        <row r="995">
          <cell r="Y995" t="str">
            <v>1.25%佣金/交船检验费</v>
          </cell>
        </row>
        <row r="995">
          <cell r="AA995">
            <v>155448.868</v>
          </cell>
          <cell r="AB995">
            <v>155441.37</v>
          </cell>
        </row>
        <row r="996">
          <cell r="B996" t="str">
            <v>A FUKU</v>
          </cell>
          <cell r="C996" t="str">
            <v>TSL</v>
          </cell>
        </row>
        <row r="996">
          <cell r="F996" t="str">
            <v>第01期</v>
          </cell>
        </row>
        <row r="996">
          <cell r="I996" t="str">
            <v>2020.09.27-2020.10.15</v>
          </cell>
        </row>
        <row r="996">
          <cell r="Y996" t="str">
            <v>1.25%佣金</v>
          </cell>
        </row>
        <row r="996">
          <cell r="AA996">
            <v>125743.356164384</v>
          </cell>
          <cell r="AB996">
            <v>125726.11</v>
          </cell>
        </row>
        <row r="997">
          <cell r="B997" t="str">
            <v>ACACIA HAWK</v>
          </cell>
          <cell r="C997" t="str">
            <v>CMS</v>
          </cell>
        </row>
        <row r="997">
          <cell r="F997" t="str">
            <v>第66期</v>
          </cell>
        </row>
        <row r="997">
          <cell r="I997" t="str">
            <v>2020.09.29-2020.10.14</v>
          </cell>
        </row>
        <row r="997">
          <cell r="AA997">
            <v>70742.4657534247</v>
          </cell>
          <cell r="AB997">
            <v>70715.25</v>
          </cell>
        </row>
        <row r="998">
          <cell r="B998" t="str">
            <v>ACACIA REI</v>
          </cell>
          <cell r="C998" t="str">
            <v>STM</v>
          </cell>
        </row>
        <row r="998">
          <cell r="F998" t="str">
            <v>第03期</v>
          </cell>
        </row>
        <row r="998">
          <cell r="I998" t="str">
            <v>2020.09.30-2020.10.15</v>
          </cell>
        </row>
        <row r="998">
          <cell r="Y998" t="str">
            <v>船东费</v>
          </cell>
        </row>
        <row r="998">
          <cell r="AA998">
            <v>90404.24</v>
          </cell>
          <cell r="AB998">
            <v>90404.23</v>
          </cell>
        </row>
        <row r="999">
          <cell r="B999" t="str">
            <v>ACACIA MAKOTO</v>
          </cell>
          <cell r="C999" t="str">
            <v>STM</v>
          </cell>
        </row>
        <row r="999">
          <cell r="F999" t="str">
            <v>第56期</v>
          </cell>
        </row>
        <row r="999">
          <cell r="I999" t="str">
            <v>2020.10.01-2020.10.16</v>
          </cell>
        </row>
        <row r="999">
          <cell r="Y999" t="str">
            <v>船东费</v>
          </cell>
        </row>
        <row r="999">
          <cell r="AA999">
            <v>88455</v>
          </cell>
          <cell r="AB999">
            <v>88455</v>
          </cell>
        </row>
        <row r="1000">
          <cell r="B1000" t="str">
            <v>ACACIA ARIES</v>
          </cell>
          <cell r="C1000" t="str">
            <v>STM</v>
          </cell>
        </row>
        <row r="1000">
          <cell r="F1000" t="str">
            <v>第16期</v>
          </cell>
        </row>
        <row r="1000">
          <cell r="I1000" t="str">
            <v>2020.10.02-2020.10.17</v>
          </cell>
        </row>
        <row r="1000">
          <cell r="Y1000" t="str">
            <v>船东费</v>
          </cell>
        </row>
        <row r="1000">
          <cell r="AA1000">
            <v>60272.11</v>
          </cell>
          <cell r="AB1000">
            <v>60272.1</v>
          </cell>
        </row>
        <row r="1001">
          <cell r="B1001" t="str">
            <v>JRS CARINA</v>
          </cell>
          <cell r="C1001" t="str">
            <v>CCL</v>
          </cell>
        </row>
        <row r="1001">
          <cell r="F1001" t="str">
            <v>第56期</v>
          </cell>
        </row>
        <row r="1001">
          <cell r="I1001" t="str">
            <v>2020.10.02-2020.10.17</v>
          </cell>
        </row>
        <row r="1001">
          <cell r="AA1001">
            <v>70600</v>
          </cell>
          <cell r="AB1001">
            <v>70592.69</v>
          </cell>
        </row>
        <row r="1002">
          <cell r="B1002" t="str">
            <v>ACACIA WA</v>
          </cell>
          <cell r="C1002" t="str">
            <v>STM</v>
          </cell>
        </row>
        <row r="1002">
          <cell r="F1002" t="str">
            <v>第01期</v>
          </cell>
        </row>
        <row r="1002">
          <cell r="I1002" t="str">
            <v>2020.10.03-2020.10.18</v>
          </cell>
        </row>
        <row r="1002">
          <cell r="AA1002">
            <v>72700</v>
          </cell>
          <cell r="AB1002">
            <v>72700</v>
          </cell>
        </row>
        <row r="1003">
          <cell r="B1003" t="str">
            <v>ACACIA MING</v>
          </cell>
          <cell r="C1003" t="str">
            <v>NS</v>
          </cell>
        </row>
        <row r="1003">
          <cell r="F1003" t="str">
            <v>prefinal</v>
          </cell>
        </row>
        <row r="1003">
          <cell r="I1003" t="str">
            <v>2020.10.04-2020.10.21</v>
          </cell>
        </row>
        <row r="1003">
          <cell r="Y1003" t="str">
            <v>1.25%佣金/船员劳务费/船东费预留/交还船检验费/停租1.90903天</v>
          </cell>
        </row>
        <row r="1003">
          <cell r="AA1003">
            <v>62597.9843583333</v>
          </cell>
          <cell r="AB1003">
            <v>62574.31</v>
          </cell>
        </row>
        <row r="1004">
          <cell r="B1004" t="str">
            <v>ACACIA TAURUS</v>
          </cell>
          <cell r="C1004" t="str">
            <v>STM</v>
          </cell>
        </row>
        <row r="1004">
          <cell r="F1004" t="str">
            <v>第09期</v>
          </cell>
        </row>
        <row r="1004">
          <cell r="I1004" t="str">
            <v>2020.10.04-2020.10.19</v>
          </cell>
        </row>
        <row r="1004">
          <cell r="Y1004" t="str">
            <v>船东费</v>
          </cell>
        </row>
        <row r="1004">
          <cell r="AA1004">
            <v>60462.96</v>
          </cell>
          <cell r="AB1004">
            <v>60462.97</v>
          </cell>
        </row>
        <row r="1005">
          <cell r="B1005" t="str">
            <v>ACACIA VIRGO</v>
          </cell>
          <cell r="C1005" t="str">
            <v>SCP</v>
          </cell>
        </row>
        <row r="1005">
          <cell r="F1005" t="str">
            <v>第04期</v>
          </cell>
        </row>
        <row r="1005">
          <cell r="I1005" t="str">
            <v>2020.10.04-2020.10.19</v>
          </cell>
        </row>
        <row r="1005">
          <cell r="Y1005" t="str">
            <v>1.25%佣金</v>
          </cell>
        </row>
        <row r="1005">
          <cell r="AA1005">
            <v>81196.5753424658</v>
          </cell>
          <cell r="AB1005">
            <v>81189.29</v>
          </cell>
        </row>
        <row r="1006">
          <cell r="B1006" t="str">
            <v>LISBOA</v>
          </cell>
          <cell r="C1006" t="str">
            <v>WHJDS</v>
          </cell>
        </row>
        <row r="1006">
          <cell r="F1006" t="str">
            <v>第01期</v>
          </cell>
        </row>
        <row r="1006">
          <cell r="I1006" t="str">
            <v>2020.10.05-2020.10.15</v>
          </cell>
        </row>
        <row r="1006">
          <cell r="AA1006">
            <v>56451.6129032258</v>
          </cell>
          <cell r="AB1006">
            <v>56405.91</v>
          </cell>
        </row>
        <row r="1007">
          <cell r="B1007" t="str">
            <v>Heung-A Singapore</v>
          </cell>
          <cell r="C1007" t="str">
            <v>SNL</v>
          </cell>
        </row>
        <row r="1007">
          <cell r="F1007" t="str">
            <v>prefinal2</v>
          </cell>
        </row>
        <row r="1007">
          <cell r="I1007" t="str">
            <v>2020.10.07-2020.10.11</v>
          </cell>
        </row>
        <row r="1007">
          <cell r="Y1007" t="str">
            <v>停租（ 20.9.27 1635-20.9.28 0235  GMT 0.4167day）</v>
          </cell>
        </row>
        <row r="1007">
          <cell r="AA1007">
            <v>12318.0902333333</v>
          </cell>
          <cell r="AB1007">
            <v>12278.09</v>
          </cell>
        </row>
        <row r="1008">
          <cell r="B1008" t="str">
            <v>Heung-A Singapore</v>
          </cell>
          <cell r="C1008" t="str">
            <v>SNL</v>
          </cell>
        </row>
        <row r="1008">
          <cell r="F1008" t="str">
            <v>final</v>
          </cell>
        </row>
        <row r="1008">
          <cell r="I1008" t="str">
            <v>2020.10.07-2020.10.11</v>
          </cell>
        </row>
        <row r="1008">
          <cell r="Y1008" t="str">
            <v>返还船东费预留/收回强制性船东费</v>
          </cell>
        </row>
        <row r="1008">
          <cell r="AA1008">
            <v>27459.6</v>
          </cell>
        </row>
        <row r="1009">
          <cell r="B1009" t="str">
            <v>ACACIA LAN</v>
          </cell>
          <cell r="C1009" t="str">
            <v>STM</v>
          </cell>
        </row>
        <row r="1009">
          <cell r="F1009" t="str">
            <v>第22期</v>
          </cell>
        </row>
        <row r="1009">
          <cell r="I1009" t="str">
            <v>2020.10.08-2020.10.23</v>
          </cell>
        </row>
        <row r="1009">
          <cell r="Y1009" t="str">
            <v>船东费</v>
          </cell>
        </row>
        <row r="1009">
          <cell r="AA1009">
            <v>60228.24</v>
          </cell>
          <cell r="AB1009">
            <v>60228.23</v>
          </cell>
        </row>
        <row r="1010">
          <cell r="B1010" t="str">
            <v>JRS CORVUS</v>
          </cell>
          <cell r="C1010" t="str">
            <v>CMS</v>
          </cell>
        </row>
        <row r="1010">
          <cell r="F1010" t="str">
            <v>第07期</v>
          </cell>
        </row>
        <row r="1010">
          <cell r="I1010" t="str">
            <v>2020.10.09-2020.10.24</v>
          </cell>
        </row>
        <row r="1010">
          <cell r="AA1010">
            <v>70939.7260273973</v>
          </cell>
          <cell r="AB1010">
            <v>70912.42</v>
          </cell>
        </row>
        <row r="1011">
          <cell r="B1011" t="str">
            <v>ACACIA LIBRA</v>
          </cell>
          <cell r="C1011" t="str">
            <v>COSCO</v>
          </cell>
        </row>
        <row r="1011">
          <cell r="F1011" t="str">
            <v>第03期</v>
          </cell>
        </row>
        <row r="1011">
          <cell r="I1011" t="str">
            <v>2020.10.10-2020.10.25</v>
          </cell>
        </row>
        <row r="1011">
          <cell r="AA1011">
            <v>83962.5</v>
          </cell>
          <cell r="AB1011">
            <v>83960.56</v>
          </cell>
        </row>
        <row r="1012">
          <cell r="B1012" t="str">
            <v>A KOU</v>
          </cell>
          <cell r="C1012" t="str">
            <v>KMTC</v>
          </cell>
        </row>
        <row r="1012">
          <cell r="F1012" t="str">
            <v>第03期</v>
          </cell>
        </row>
        <row r="1012">
          <cell r="I1012" t="str">
            <v>2020.10.10-2020.10.25</v>
          </cell>
        </row>
        <row r="1012">
          <cell r="Y1012" t="str">
            <v>1.25%佣金</v>
          </cell>
        </row>
        <row r="1012">
          <cell r="AA1012">
            <v>107400</v>
          </cell>
          <cell r="AB1012">
            <v>107400</v>
          </cell>
        </row>
        <row r="1013">
          <cell r="B1013" t="str">
            <v>ACACIA HAWK</v>
          </cell>
          <cell r="C1013" t="str">
            <v>CMS</v>
          </cell>
        </row>
        <row r="1013">
          <cell r="F1013" t="str">
            <v>第67期</v>
          </cell>
        </row>
        <row r="1013">
          <cell r="I1013" t="str">
            <v>2020.10.14-2020.10.29</v>
          </cell>
        </row>
        <row r="1013">
          <cell r="Y1013" t="str">
            <v>船东费</v>
          </cell>
        </row>
        <row r="1013">
          <cell r="AA1013">
            <v>69922.7357534247</v>
          </cell>
          <cell r="AB1013">
            <v>69895.42</v>
          </cell>
        </row>
        <row r="1014">
          <cell r="B1014" t="str">
            <v>A FUKU</v>
          </cell>
          <cell r="C1014" t="str">
            <v>TSL</v>
          </cell>
        </row>
        <row r="1014">
          <cell r="F1014" t="str">
            <v>第02期</v>
          </cell>
        </row>
        <row r="1014">
          <cell r="I1014" t="str">
            <v>2020.10.15-2020.10.31</v>
          </cell>
        </row>
        <row r="1014">
          <cell r="Y1014" t="str">
            <v>1.25%佣金</v>
          </cell>
        </row>
        <row r="1014">
          <cell r="AA1014">
            <v>110600</v>
          </cell>
          <cell r="AB1014">
            <v>110582.69</v>
          </cell>
        </row>
        <row r="1015">
          <cell r="B1015" t="str">
            <v>ACACIA REI</v>
          </cell>
          <cell r="C1015" t="str">
            <v>STM</v>
          </cell>
        </row>
        <row r="1015">
          <cell r="F1015" t="str">
            <v>第04期</v>
          </cell>
        </row>
        <row r="1015">
          <cell r="I1015" t="str">
            <v>2020.10.15-2020.10.30</v>
          </cell>
        </row>
        <row r="1015">
          <cell r="AA1015">
            <v>91200</v>
          </cell>
          <cell r="AB1015">
            <v>91200</v>
          </cell>
        </row>
        <row r="1016">
          <cell r="B1016" t="str">
            <v>LISBOA</v>
          </cell>
          <cell r="C1016" t="str">
            <v>WHJDS</v>
          </cell>
        </row>
        <row r="1016">
          <cell r="F1016" t="str">
            <v>final</v>
          </cell>
        </row>
        <row r="1016">
          <cell r="I1016" t="str">
            <v>2020.10.15-2020.10.15</v>
          </cell>
        </row>
        <row r="1016">
          <cell r="Y1016" t="str">
            <v>交还船检验费/v.0286ew-0289ew劳务费</v>
          </cell>
        </row>
        <row r="1016">
          <cell r="AA1016">
            <v>-817.869388849417</v>
          </cell>
          <cell r="AB1016">
            <v>-817.87</v>
          </cell>
        </row>
        <row r="1017">
          <cell r="B1017" t="str">
            <v>Heung-A Jakarta </v>
          </cell>
          <cell r="C1017" t="str">
            <v>PAN</v>
          </cell>
        </row>
        <row r="1017">
          <cell r="F1017" t="str">
            <v>第01期</v>
          </cell>
        </row>
        <row r="1017">
          <cell r="I1017" t="str">
            <v>2020.10.16-2020.10.31</v>
          </cell>
        </row>
        <row r="1017">
          <cell r="Y1017" t="str">
            <v>交船检验费</v>
          </cell>
        </row>
        <row r="1017">
          <cell r="AA1017">
            <v>138761.61</v>
          </cell>
          <cell r="AB1017">
            <v>138741.61</v>
          </cell>
        </row>
        <row r="1018">
          <cell r="B1018" t="str">
            <v>ACACIA MAKOTO</v>
          </cell>
          <cell r="C1018" t="str">
            <v>STM</v>
          </cell>
        </row>
        <row r="1018">
          <cell r="F1018" t="str">
            <v>第57期</v>
          </cell>
        </row>
        <row r="1018">
          <cell r="I1018" t="str">
            <v>2020.10.16-2020.10.31</v>
          </cell>
        </row>
        <row r="1018">
          <cell r="AA1018">
            <v>91200</v>
          </cell>
          <cell r="AB1018">
            <v>91200</v>
          </cell>
        </row>
        <row r="1019">
          <cell r="B1019" t="str">
            <v>ACACIA ARIES</v>
          </cell>
          <cell r="C1019" t="str">
            <v>STM</v>
          </cell>
        </row>
        <row r="1019">
          <cell r="F1019" t="str">
            <v>第17期</v>
          </cell>
        </row>
        <row r="1019">
          <cell r="I1019" t="str">
            <v>2020.10.17-2020.11.01</v>
          </cell>
        </row>
        <row r="1019">
          <cell r="AA1019">
            <v>60650</v>
          </cell>
          <cell r="AB1019">
            <v>60650</v>
          </cell>
        </row>
        <row r="1020">
          <cell r="B1020" t="str">
            <v>JRS CARINA</v>
          </cell>
          <cell r="C1020" t="str">
            <v>CCL</v>
          </cell>
        </row>
        <row r="1020">
          <cell r="F1020" t="str">
            <v>第57期</v>
          </cell>
        </row>
        <row r="1020">
          <cell r="I1020" t="str">
            <v>2020.10.17-2020.11.01</v>
          </cell>
        </row>
        <row r="1020">
          <cell r="Y1020" t="str">
            <v>船东费/停租10月12日15：08 - 17:00 0.0778天</v>
          </cell>
        </row>
        <row r="1020">
          <cell r="AA1020">
            <v>57828.6597666667</v>
          </cell>
          <cell r="AB1020">
            <v>57821.18</v>
          </cell>
        </row>
        <row r="1021">
          <cell r="B1021" t="str">
            <v>ACACIA WA</v>
          </cell>
          <cell r="C1021" t="str">
            <v>STM</v>
          </cell>
        </row>
        <row r="1021">
          <cell r="F1021" t="str">
            <v>prefinal</v>
          </cell>
        </row>
        <row r="1021">
          <cell r="I1021" t="str">
            <v>2020.10.18-2020.10.25</v>
          </cell>
        </row>
        <row r="1021">
          <cell r="Y1021" t="str">
            <v>船东费预留</v>
          </cell>
        </row>
        <row r="1021">
          <cell r="AA1021">
            <v>-24547.8313333333</v>
          </cell>
          <cell r="AB1021">
            <v>-24547.62</v>
          </cell>
        </row>
        <row r="1022">
          <cell r="B1022" t="str">
            <v>ACACIA WA</v>
          </cell>
          <cell r="C1022" t="str">
            <v>STM</v>
          </cell>
        </row>
        <row r="1022">
          <cell r="F1022" t="str">
            <v>final</v>
          </cell>
        </row>
        <row r="1022">
          <cell r="I1022" t="str">
            <v>2020.10.18-2020.10.25</v>
          </cell>
        </row>
        <row r="1022">
          <cell r="Y1022" t="str">
            <v>返还船东费预留</v>
          </cell>
        </row>
        <row r="1022">
          <cell r="AA1022">
            <v>2000</v>
          </cell>
        </row>
        <row r="1023">
          <cell r="B1023" t="str">
            <v>ACACIA TAURUS</v>
          </cell>
          <cell r="C1023" t="str">
            <v>STM</v>
          </cell>
        </row>
        <row r="1023">
          <cell r="F1023" t="str">
            <v>prefinal</v>
          </cell>
        </row>
        <row r="1023">
          <cell r="I1023" t="str">
            <v>2020.10.19-2020.11.06</v>
          </cell>
        </row>
        <row r="1023">
          <cell r="Y1023" t="str">
            <v>停租2020.10.21 0400L-2100L和绕航 TTL：1.1088天 </v>
          </cell>
        </row>
        <row r="1023">
          <cell r="AA1023">
            <v>-15151.0208533333</v>
          </cell>
          <cell r="AB1023">
            <v>-15151.02</v>
          </cell>
        </row>
        <row r="1024">
          <cell r="B1024" t="str">
            <v>ACACIA VIRGO</v>
          </cell>
          <cell r="C1024" t="str">
            <v>SCP</v>
          </cell>
        </row>
        <row r="1024">
          <cell r="F1024" t="str">
            <v>第05期</v>
          </cell>
        </row>
        <row r="1024">
          <cell r="I1024" t="str">
            <v>2020.10.19-2020.11.03</v>
          </cell>
        </row>
        <row r="1024">
          <cell r="Y1024" t="str">
            <v>1.25%佣金/v.2034EW 劳务费及招待费</v>
          </cell>
        </row>
        <row r="1024">
          <cell r="AA1024">
            <v>82982.5753424658</v>
          </cell>
          <cell r="AB1024">
            <v>82625.27</v>
          </cell>
        </row>
        <row r="1025">
          <cell r="B1025" t="str">
            <v>ACACIA MING</v>
          </cell>
          <cell r="C1025" t="str">
            <v>NS</v>
          </cell>
        </row>
        <row r="1025">
          <cell r="F1025" t="str">
            <v>prefinal2</v>
          </cell>
        </row>
        <row r="1025">
          <cell r="I1025" t="str">
            <v>2020.10.21-2020.10.21</v>
          </cell>
        </row>
        <row r="1025">
          <cell r="Y1025" t="str">
            <v>1.25%佣金/返还交船检验费/返还船东费预留</v>
          </cell>
        </row>
        <row r="1025">
          <cell r="AA1025">
            <v>-4998.03980833333</v>
          </cell>
        </row>
        <row r="1026">
          <cell r="B1026" t="str">
            <v>ACACIA MING</v>
          </cell>
          <cell r="C1026" t="str">
            <v>CMS</v>
          </cell>
        </row>
        <row r="1026">
          <cell r="F1026" t="str">
            <v>final</v>
          </cell>
        </row>
        <row r="1026">
          <cell r="I1026" t="str">
            <v>2020.10.22-2020.10.27</v>
          </cell>
        </row>
        <row r="1026">
          <cell r="Y1026" t="str">
            <v>船东费</v>
          </cell>
        </row>
        <row r="1026">
          <cell r="AA1026">
            <v>-3662.30809315069</v>
          </cell>
        </row>
        <row r="1027">
          <cell r="B1027" t="str">
            <v>ACACIA LAN</v>
          </cell>
          <cell r="C1027" t="str">
            <v>STM</v>
          </cell>
        </row>
        <row r="1027">
          <cell r="F1027" t="str">
            <v>第23期</v>
          </cell>
        </row>
        <row r="1027">
          <cell r="I1027" t="str">
            <v>2020.10.23-2020.11.07</v>
          </cell>
        </row>
        <row r="1027">
          <cell r="Y1027" t="str">
            <v>船东费</v>
          </cell>
        </row>
        <row r="1027">
          <cell r="AA1027">
            <v>60464.86</v>
          </cell>
          <cell r="AB1027">
            <v>60464.86</v>
          </cell>
        </row>
        <row r="1028">
          <cell r="B1028" t="str">
            <v>JRS CORVUS</v>
          </cell>
          <cell r="C1028" t="str">
            <v>CMS</v>
          </cell>
        </row>
        <row r="1028">
          <cell r="F1028" t="str">
            <v>第08期</v>
          </cell>
        </row>
        <row r="1028">
          <cell r="I1028" t="str">
            <v>2020.10.24-2020.11.08</v>
          </cell>
        </row>
        <row r="1028">
          <cell r="AA1028">
            <v>70939.7260273973</v>
          </cell>
          <cell r="AB1028">
            <v>70912.41</v>
          </cell>
        </row>
        <row r="1029">
          <cell r="B1029" t="str">
            <v>LISBOA</v>
          </cell>
          <cell r="C1029" t="str">
            <v>STM</v>
          </cell>
        </row>
        <row r="1029">
          <cell r="F1029" t="str">
            <v>第01期</v>
          </cell>
        </row>
        <row r="1029">
          <cell r="I1029" t="str">
            <v>2020.10.23-2020.11.07</v>
          </cell>
        </row>
        <row r="1029">
          <cell r="Y1029" t="str">
            <v>停租0.6146天</v>
          </cell>
        </row>
        <row r="1029">
          <cell r="AA1029">
            <v>160239.518666667</v>
          </cell>
          <cell r="AB1029">
            <v>160239.52</v>
          </cell>
        </row>
        <row r="1030">
          <cell r="B1030" t="str">
            <v>ACACIA WA</v>
          </cell>
          <cell r="C1030" t="str">
            <v>CCL</v>
          </cell>
        </row>
        <row r="1030">
          <cell r="F1030" t="str">
            <v>第01期</v>
          </cell>
        </row>
        <row r="1030">
          <cell r="I1030" t="str">
            <v>2020.10.25-2020.11.01</v>
          </cell>
        </row>
        <row r="1030">
          <cell r="Y1030" t="str">
            <v>停租2020.10.25 1553-2330 0.3174天/10.29 0030-0430 0.1667天/船东费</v>
          </cell>
        </row>
        <row r="1030">
          <cell r="AA1030">
            <v>46699.0306666667</v>
          </cell>
          <cell r="AB1030">
            <v>46691.54</v>
          </cell>
        </row>
        <row r="1031">
          <cell r="B1031" t="str">
            <v>ACACIA LIBRA</v>
          </cell>
          <cell r="C1031" t="str">
            <v>COSCO</v>
          </cell>
        </row>
        <row r="1031">
          <cell r="F1031" t="str">
            <v>第04期</v>
          </cell>
        </row>
        <row r="1031">
          <cell r="I1031" t="str">
            <v>2020.10.25-2020.11.09</v>
          </cell>
        </row>
        <row r="1031">
          <cell r="AA1031">
            <v>83962.5</v>
          </cell>
          <cell r="AB1031">
            <v>83960.56</v>
          </cell>
        </row>
        <row r="1032">
          <cell r="B1032" t="str">
            <v>A KOU</v>
          </cell>
          <cell r="C1032" t="str">
            <v>KMTC</v>
          </cell>
        </row>
        <row r="1032">
          <cell r="F1032" t="str">
            <v>第04期</v>
          </cell>
        </row>
        <row r="1032">
          <cell r="I1032" t="str">
            <v>2020.10.25-2020.11.09</v>
          </cell>
        </row>
        <row r="1032">
          <cell r="Y1032" t="str">
            <v>1.25%佣金</v>
          </cell>
        </row>
        <row r="1032">
          <cell r="AA1032">
            <v>107400</v>
          </cell>
          <cell r="AB1032">
            <v>107400</v>
          </cell>
        </row>
        <row r="1033">
          <cell r="B1033" t="str">
            <v>A ROKU</v>
          </cell>
          <cell r="C1033" t="str">
            <v>TSL</v>
          </cell>
        </row>
        <row r="1033">
          <cell r="F1033" t="str">
            <v>第01期</v>
          </cell>
        </row>
        <row r="1033">
          <cell r="I1033" t="str">
            <v>2020.10.27-2020.11.15</v>
          </cell>
        </row>
        <row r="1033">
          <cell r="Y1033" t="str">
            <v>1.25%佣金</v>
          </cell>
        </row>
        <row r="1033">
          <cell r="AA1033">
            <v>175767.962328767</v>
          </cell>
          <cell r="AB1033">
            <v>146577.4</v>
          </cell>
        </row>
        <row r="1034">
          <cell r="B1034" t="str">
            <v>ACACIA MING</v>
          </cell>
          <cell r="C1034" t="str">
            <v>TYS</v>
          </cell>
        </row>
        <row r="1034">
          <cell r="F1034" t="str">
            <v>第01期</v>
          </cell>
        </row>
        <row r="1034">
          <cell r="I1034" t="str">
            <v>2020.10.28-2020.11.02</v>
          </cell>
        </row>
        <row r="1034">
          <cell r="Y1034" t="str">
            <v>1.25%佣金/交船检验费</v>
          </cell>
        </row>
        <row r="1034">
          <cell r="AA1034">
            <v>26066.0102739726</v>
          </cell>
          <cell r="AB1034">
            <v>26058.64</v>
          </cell>
        </row>
        <row r="1035">
          <cell r="B1035" t="str">
            <v>ACACIA HAWK</v>
          </cell>
          <cell r="C1035" t="str">
            <v>CMS</v>
          </cell>
        </row>
        <row r="1035">
          <cell r="F1035" t="str">
            <v>第68期</v>
          </cell>
        </row>
        <row r="1035">
          <cell r="I1035" t="str">
            <v>2020.10.29-2020.11.13</v>
          </cell>
        </row>
        <row r="1035">
          <cell r="AA1035">
            <v>70742.4657534247</v>
          </cell>
          <cell r="AB1035">
            <v>70715.19</v>
          </cell>
        </row>
        <row r="1036">
          <cell r="B1036" t="str">
            <v>ACACIA REI</v>
          </cell>
          <cell r="C1036" t="str">
            <v>STM</v>
          </cell>
        </row>
        <row r="1036">
          <cell r="F1036" t="str">
            <v>第05期</v>
          </cell>
        </row>
        <row r="1036">
          <cell r="I1036" t="str">
            <v>2020.10.30-2020.11.14</v>
          </cell>
        </row>
        <row r="1036">
          <cell r="Y1036" t="str">
            <v>船东费</v>
          </cell>
        </row>
        <row r="1036">
          <cell r="AA1036">
            <v>90095.31</v>
          </cell>
          <cell r="AB1036">
            <v>90095.31</v>
          </cell>
        </row>
        <row r="1037">
          <cell r="B1037" t="str">
            <v>Heung-A Jakarta </v>
          </cell>
          <cell r="C1037" t="str">
            <v>PAN</v>
          </cell>
        </row>
        <row r="1037">
          <cell r="F1037" t="str">
            <v>第02期</v>
          </cell>
        </row>
        <row r="1037">
          <cell r="I1037" t="str">
            <v>2020.10.31-2020.11.15</v>
          </cell>
        </row>
        <row r="1037">
          <cell r="AA1037">
            <v>78462.5</v>
          </cell>
          <cell r="AB1037">
            <v>78435.22</v>
          </cell>
        </row>
        <row r="1038">
          <cell r="B1038" t="str">
            <v>ACACIA MAKOTO</v>
          </cell>
          <cell r="C1038" t="str">
            <v>STM</v>
          </cell>
        </row>
        <row r="1038">
          <cell r="F1038" t="str">
            <v>第58期</v>
          </cell>
        </row>
        <row r="1038">
          <cell r="I1038" t="str">
            <v>2020.10.31-2020.11.15</v>
          </cell>
        </row>
        <row r="1038">
          <cell r="Y1038" t="str">
            <v>船东费</v>
          </cell>
        </row>
        <row r="1038">
          <cell r="AA1038">
            <v>89244.87</v>
          </cell>
          <cell r="AB1038">
            <v>89244.88</v>
          </cell>
        </row>
        <row r="1039">
          <cell r="B1039" t="str">
            <v>A FUKU</v>
          </cell>
          <cell r="C1039" t="str">
            <v>TSL</v>
          </cell>
        </row>
        <row r="1039">
          <cell r="F1039" t="str">
            <v>第03期</v>
          </cell>
        </row>
        <row r="1039">
          <cell r="I1039" t="str">
            <v>2020.10.31-2020.11.16</v>
          </cell>
        </row>
        <row r="1039">
          <cell r="Y1039" t="str">
            <v>1.25%佣金/交船检验费</v>
          </cell>
        </row>
        <row r="1039">
          <cell r="AA1039">
            <v>110366.500205479</v>
          </cell>
          <cell r="AB1039">
            <v>110349.21</v>
          </cell>
        </row>
        <row r="1040">
          <cell r="B1040" t="str">
            <v>Heung-A Manila</v>
          </cell>
          <cell r="C1040" t="str">
            <v>MIS</v>
          </cell>
        </row>
        <row r="1040">
          <cell r="F1040" t="str">
            <v>第01期</v>
          </cell>
        </row>
        <row r="1040">
          <cell r="I1040" t="str">
            <v>2020.10.31-2020.11.15</v>
          </cell>
        </row>
        <row r="1040">
          <cell r="Y1040" t="str">
            <v>1.25%佣金</v>
          </cell>
        </row>
        <row r="1040">
          <cell r="AA1040">
            <v>86504.2808219178</v>
          </cell>
          <cell r="AB1040">
            <v>86486.91</v>
          </cell>
        </row>
        <row r="1041">
          <cell r="B1041" t="str">
            <v>ACACIA ARIES</v>
          </cell>
          <cell r="C1041" t="str">
            <v>STM</v>
          </cell>
        </row>
        <row r="1041">
          <cell r="F1041" t="str">
            <v>第18期</v>
          </cell>
        </row>
        <row r="1041">
          <cell r="I1041" t="str">
            <v>2020.11.01-2020.11.16</v>
          </cell>
        </row>
        <row r="1041">
          <cell r="Y1041" t="str">
            <v>船东费</v>
          </cell>
        </row>
        <row r="1041">
          <cell r="AA1041">
            <v>60438.87</v>
          </cell>
          <cell r="AB1041">
            <v>60438.87</v>
          </cell>
        </row>
        <row r="1042">
          <cell r="B1042" t="str">
            <v>JRS CARINA</v>
          </cell>
          <cell r="C1042" t="str">
            <v>CCL</v>
          </cell>
        </row>
        <row r="1042">
          <cell r="F1042" t="str">
            <v>第58期</v>
          </cell>
        </row>
        <row r="1042">
          <cell r="I1042" t="str">
            <v>2020.11.01-2020.11.16</v>
          </cell>
        </row>
        <row r="1042">
          <cell r="AA1042">
            <v>70600</v>
          </cell>
          <cell r="AB1042">
            <v>70592.71</v>
          </cell>
        </row>
        <row r="1043">
          <cell r="B1043" t="str">
            <v>ACACIA MING</v>
          </cell>
          <cell r="C1043" t="str">
            <v>TYS</v>
          </cell>
        </row>
        <row r="1043">
          <cell r="F1043" t="str">
            <v>PREFINAL</v>
          </cell>
        </row>
        <row r="1043">
          <cell r="I1043" t="str">
            <v>2020.11.02-2020.11.08</v>
          </cell>
        </row>
        <row r="1043">
          <cell r="Y1043" t="str">
            <v>1.25%佣金/船东费预留/还船检验费</v>
          </cell>
        </row>
        <row r="1043">
          <cell r="AA1043">
            <v>29693.4246378425</v>
          </cell>
          <cell r="AB1043">
            <v>29685.93</v>
          </cell>
        </row>
        <row r="1044">
          <cell r="B1044" t="str">
            <v>ACACIA MING</v>
          </cell>
          <cell r="C1044" t="str">
            <v>TYS</v>
          </cell>
        </row>
        <row r="1044">
          <cell r="F1044" t="str">
            <v>final</v>
          </cell>
        </row>
        <row r="1044">
          <cell r="I1044" t="str">
            <v>2020.11.02-2020.11.08</v>
          </cell>
        </row>
        <row r="1044">
          <cell r="Y1044" t="str">
            <v>返还船东费预留</v>
          </cell>
        </row>
        <row r="1044">
          <cell r="AA1044">
            <v>5000</v>
          </cell>
          <cell r="AB1044">
            <v>4963.48</v>
          </cell>
        </row>
        <row r="1045">
          <cell r="B1045" t="str">
            <v>ACACIA VIRGO</v>
          </cell>
          <cell r="C1045" t="str">
            <v>SCP</v>
          </cell>
        </row>
        <row r="1045">
          <cell r="F1045" t="str">
            <v>第06期</v>
          </cell>
        </row>
        <row r="1045">
          <cell r="I1045" t="str">
            <v>2020.11.03-2020.11.18</v>
          </cell>
        </row>
        <row r="1045">
          <cell r="Y1045" t="str">
            <v>1.25%佣金</v>
          </cell>
        </row>
        <row r="1045">
          <cell r="AA1045">
            <v>81196.5753424658</v>
          </cell>
          <cell r="AB1045">
            <v>81189.21</v>
          </cell>
        </row>
        <row r="1046">
          <cell r="B1046" t="str">
            <v>ACACIA TAURUS</v>
          </cell>
          <cell r="C1046" t="str">
            <v>DWS</v>
          </cell>
        </row>
        <row r="1046">
          <cell r="F1046" t="str">
            <v>第01期</v>
          </cell>
        </row>
        <row r="1046">
          <cell r="I1046" t="str">
            <v>2020.11.06-2020.11.21</v>
          </cell>
        </row>
        <row r="1046">
          <cell r="AA1046">
            <v>78591.7808219178</v>
          </cell>
          <cell r="AB1046">
            <v>78554.42</v>
          </cell>
        </row>
        <row r="1047">
          <cell r="B1047" t="str">
            <v>ACACIA WA</v>
          </cell>
          <cell r="C1047" t="str">
            <v>STM</v>
          </cell>
        </row>
        <row r="1047">
          <cell r="F1047" t="str">
            <v>第01期</v>
          </cell>
        </row>
        <row r="1047">
          <cell r="I1047" t="str">
            <v>2020.11.05-2020.11.20</v>
          </cell>
        </row>
        <row r="1047">
          <cell r="AA1047">
            <v>167477.94</v>
          </cell>
          <cell r="AB1047">
            <v>167477.94</v>
          </cell>
        </row>
        <row r="1048">
          <cell r="B1048" t="str">
            <v>ACACIA LAN</v>
          </cell>
          <cell r="C1048" t="str">
            <v>STM</v>
          </cell>
        </row>
        <row r="1048">
          <cell r="F1048" t="str">
            <v>第24期</v>
          </cell>
        </row>
        <row r="1048">
          <cell r="I1048" t="str">
            <v>2020.11.07-2020.11.22</v>
          </cell>
        </row>
        <row r="1048">
          <cell r="AA1048">
            <v>60650</v>
          </cell>
          <cell r="AB1048">
            <v>60650</v>
          </cell>
        </row>
        <row r="1049">
          <cell r="B1049" t="str">
            <v>A KEIGA</v>
          </cell>
          <cell r="C1049" t="str">
            <v>TCL</v>
          </cell>
        </row>
        <row r="1049">
          <cell r="F1049" t="str">
            <v>第01期</v>
          </cell>
        </row>
        <row r="1049">
          <cell r="I1049" t="str">
            <v>2020.11.08-2020.11.18</v>
          </cell>
        </row>
        <row r="1049">
          <cell r="AA1049">
            <v>58400</v>
          </cell>
          <cell r="AB1049">
            <v>58360.1</v>
          </cell>
        </row>
        <row r="1050">
          <cell r="B1050" t="str">
            <v>JRS CORVUS</v>
          </cell>
          <cell r="C1050" t="str">
            <v>CMS</v>
          </cell>
        </row>
        <row r="1050">
          <cell r="F1050" t="str">
            <v>第09期</v>
          </cell>
        </row>
        <row r="1050">
          <cell r="I1050" t="str">
            <v>2020.11.08-2020.11.23</v>
          </cell>
        </row>
        <row r="1050">
          <cell r="AA1050">
            <v>70939.7260273973</v>
          </cell>
          <cell r="AB1050">
            <v>70912.42</v>
          </cell>
        </row>
        <row r="1051">
          <cell r="B1051" t="str">
            <v>LISBOA</v>
          </cell>
          <cell r="C1051" t="str">
            <v>STM</v>
          </cell>
        </row>
        <row r="1051">
          <cell r="F1051" t="str">
            <v>第02期</v>
          </cell>
        </row>
        <row r="1051">
          <cell r="I1051" t="str">
            <v>2020.11.07-2020.11.22</v>
          </cell>
        </row>
        <row r="1051">
          <cell r="AA1051">
            <v>72700</v>
          </cell>
          <cell r="AB1051">
            <v>72700</v>
          </cell>
        </row>
        <row r="1052">
          <cell r="B1052" t="str">
            <v>ACACIA LIBRA</v>
          </cell>
          <cell r="C1052" t="str">
            <v>COSCO</v>
          </cell>
        </row>
        <row r="1052">
          <cell r="F1052" t="str">
            <v>第05期</v>
          </cell>
        </row>
        <row r="1052">
          <cell r="I1052" t="str">
            <v>2020.11.09-2020.11.24</v>
          </cell>
        </row>
        <row r="1052">
          <cell r="AA1052">
            <v>83962.5</v>
          </cell>
          <cell r="AB1052">
            <v>83960.56</v>
          </cell>
        </row>
        <row r="1053">
          <cell r="B1053" t="str">
            <v>A KOU</v>
          </cell>
          <cell r="C1053" t="str">
            <v>KMTC</v>
          </cell>
        </row>
        <row r="1053">
          <cell r="F1053" t="str">
            <v>第05期</v>
          </cell>
        </row>
        <row r="1053">
          <cell r="I1053" t="str">
            <v>2020.11.09-2020.11.24</v>
          </cell>
        </row>
        <row r="1053">
          <cell r="Y1053" t="str">
            <v>1.25%佣金</v>
          </cell>
        </row>
        <row r="1053">
          <cell r="AA1053">
            <v>107400</v>
          </cell>
          <cell r="AB1053">
            <v>107400</v>
          </cell>
        </row>
        <row r="1054">
          <cell r="B1054" t="str">
            <v>ACACIA MING</v>
          </cell>
          <cell r="C1054" t="str">
            <v>TCL</v>
          </cell>
        </row>
        <row r="1054">
          <cell r="F1054" t="str">
            <v>第01期</v>
          </cell>
        </row>
        <row r="1054">
          <cell r="I1054" t="str">
            <v>2020.11.09-2020.11.24</v>
          </cell>
        </row>
        <row r="1054">
          <cell r="Y1054" t="str">
            <v>交船检验费</v>
          </cell>
        </row>
        <row r="1054">
          <cell r="AA1054">
            <v>87300</v>
          </cell>
          <cell r="AB1054">
            <v>87260.1</v>
          </cell>
        </row>
        <row r="1055">
          <cell r="B1055" t="str">
            <v>Heung-A Singapore</v>
          </cell>
          <cell r="C1055" t="str">
            <v>EAS</v>
          </cell>
        </row>
        <row r="1055">
          <cell r="F1055" t="str">
            <v>第01期</v>
          </cell>
        </row>
        <row r="1055">
          <cell r="I1055" t="str">
            <v>2020.11.16-2020.11.21</v>
          </cell>
        </row>
        <row r="1055">
          <cell r="Y1055" t="str">
            <v>还船检验费/船东预留</v>
          </cell>
        </row>
        <row r="1055">
          <cell r="AA1055">
            <v>44867.3884726027</v>
          </cell>
          <cell r="AB1055">
            <v>44839.97</v>
          </cell>
        </row>
        <row r="1056">
          <cell r="B1056" t="str">
            <v>Heung-A Singapore</v>
          </cell>
          <cell r="C1056" t="str">
            <v>EAS</v>
          </cell>
        </row>
        <row r="1056">
          <cell r="F1056" t="str">
            <v>final</v>
          </cell>
        </row>
        <row r="1056">
          <cell r="I1056" t="str">
            <v>2020.11.16-2020.11.21</v>
          </cell>
        </row>
        <row r="1056">
          <cell r="Y1056" t="str">
            <v>返还船东预留/2045E船员劳务费</v>
          </cell>
        </row>
        <row r="1056">
          <cell r="AA1056">
            <v>2519</v>
          </cell>
          <cell r="AB1056">
            <v>2486.6</v>
          </cell>
        </row>
        <row r="1057">
          <cell r="B1057" t="str">
            <v>Contship Day</v>
          </cell>
          <cell r="C1057" t="str">
            <v>APL</v>
          </cell>
        </row>
        <row r="1057">
          <cell r="F1057" t="str">
            <v>第01期</v>
          </cell>
        </row>
        <row r="1057">
          <cell r="I1057" t="str">
            <v>2020.11.11-2020.11.21</v>
          </cell>
        </row>
        <row r="1057">
          <cell r="Y1057" t="str">
            <v>油样检测费</v>
          </cell>
        </row>
        <row r="1057">
          <cell r="AA1057">
            <v>56559.3258739726</v>
          </cell>
          <cell r="AB1057">
            <v>56499.37</v>
          </cell>
        </row>
        <row r="1058">
          <cell r="B1058" t="str">
            <v>ACACIA HAWK</v>
          </cell>
          <cell r="C1058" t="str">
            <v>CMS</v>
          </cell>
        </row>
        <row r="1058">
          <cell r="F1058" t="str">
            <v>第69期</v>
          </cell>
        </row>
        <row r="1058">
          <cell r="I1058" t="str">
            <v>2020.11.13-2020.11.28</v>
          </cell>
        </row>
        <row r="1058">
          <cell r="AA1058">
            <v>70742.4657534247</v>
          </cell>
          <cell r="AB1058">
            <v>70715.12</v>
          </cell>
        </row>
        <row r="1059">
          <cell r="B1059" t="str">
            <v>ACACIA REI</v>
          </cell>
          <cell r="C1059" t="str">
            <v>STM</v>
          </cell>
        </row>
        <row r="1059">
          <cell r="F1059" t="str">
            <v>第06期</v>
          </cell>
        </row>
        <row r="1059">
          <cell r="I1059" t="str">
            <v>2020.11.14-2020.11.29</v>
          </cell>
        </row>
        <row r="1059">
          <cell r="AA1059">
            <v>91200</v>
          </cell>
          <cell r="AB1059">
            <v>91200</v>
          </cell>
        </row>
        <row r="1060">
          <cell r="B1060" t="str">
            <v>A ROKU</v>
          </cell>
          <cell r="C1060" t="str">
            <v>TSL</v>
          </cell>
        </row>
        <row r="1060">
          <cell r="F1060" t="str">
            <v>第02期</v>
          </cell>
        </row>
        <row r="1060">
          <cell r="I1060" t="str">
            <v>2020.11.15-2020.11.30</v>
          </cell>
        </row>
        <row r="1060">
          <cell r="Y1060" t="str">
            <v>1.25%佣金</v>
          </cell>
        </row>
        <row r="1060">
          <cell r="AA1060">
            <v>137156.25</v>
          </cell>
          <cell r="AB1060">
            <v>137138.87</v>
          </cell>
        </row>
        <row r="1061">
          <cell r="B1061" t="str">
            <v>A FUKU</v>
          </cell>
          <cell r="C1061" t="str">
            <v>TSL</v>
          </cell>
        </row>
        <row r="1061">
          <cell r="F1061" t="str">
            <v>第04期</v>
          </cell>
        </row>
        <row r="1061">
          <cell r="I1061" t="str">
            <v>2020.11.16-2020.12.01</v>
          </cell>
        </row>
        <row r="1061">
          <cell r="Y1061" t="str">
            <v>1.25%佣金/国庆节停租（2020.10.13 1501-10.18 0730LT 4.69天）</v>
          </cell>
        </row>
        <row r="1061">
          <cell r="AA1061">
            <v>67933.6948630137</v>
          </cell>
          <cell r="AB1061">
            <v>67916.32</v>
          </cell>
        </row>
        <row r="1062">
          <cell r="B1062" t="str">
            <v>Heung-A Jakarta </v>
          </cell>
          <cell r="C1062" t="str">
            <v>PAN</v>
          </cell>
        </row>
        <row r="1062">
          <cell r="F1062" t="str">
            <v>第03期</v>
          </cell>
        </row>
        <row r="1062">
          <cell r="I1062" t="str">
            <v>2020.11.15-2020.11.30</v>
          </cell>
        </row>
        <row r="1062">
          <cell r="Y1062" t="str">
            <v>船东费</v>
          </cell>
        </row>
        <row r="1062">
          <cell r="AA1062">
            <v>70731.98</v>
          </cell>
          <cell r="AB1062">
            <v>70704.58</v>
          </cell>
        </row>
        <row r="1063">
          <cell r="B1063" t="str">
            <v>ACACIA MAKOTO</v>
          </cell>
          <cell r="C1063" t="str">
            <v>STM</v>
          </cell>
        </row>
        <row r="1063">
          <cell r="F1063" t="str">
            <v>第59期</v>
          </cell>
        </row>
        <row r="1063">
          <cell r="I1063" t="str">
            <v>2020.11.15-2020.11.30</v>
          </cell>
        </row>
        <row r="1063">
          <cell r="AA1063">
            <v>91200</v>
          </cell>
          <cell r="AB1063">
            <v>91200</v>
          </cell>
        </row>
        <row r="1064">
          <cell r="B1064" t="str">
            <v>Heung-A Manila</v>
          </cell>
          <cell r="C1064" t="str">
            <v>MIS</v>
          </cell>
        </row>
        <row r="1064">
          <cell r="F1064" t="str">
            <v>第02期</v>
          </cell>
        </row>
        <row r="1064">
          <cell r="I1064" t="str">
            <v>2020.11.15-2020.11.30</v>
          </cell>
        </row>
        <row r="1064">
          <cell r="Y1064" t="str">
            <v>1.25%佣金</v>
          </cell>
        </row>
        <row r="1064">
          <cell r="AA1064">
            <v>86504.2808219178</v>
          </cell>
          <cell r="AB1064">
            <v>86486.89</v>
          </cell>
        </row>
        <row r="1065">
          <cell r="B1065" t="str">
            <v>ACACIA ARIES</v>
          </cell>
          <cell r="C1065" t="str">
            <v>STM</v>
          </cell>
        </row>
        <row r="1065">
          <cell r="F1065" t="str">
            <v>第19期</v>
          </cell>
        </row>
        <row r="1065">
          <cell r="I1065" t="str">
            <v>2020.11.16-2020.12.01</v>
          </cell>
        </row>
        <row r="1065">
          <cell r="AA1065">
            <v>60650</v>
          </cell>
          <cell r="AB1065">
            <v>60650</v>
          </cell>
        </row>
        <row r="1066">
          <cell r="B1066" t="str">
            <v>JRS CARINA</v>
          </cell>
          <cell r="C1066" t="str">
            <v>CCL</v>
          </cell>
        </row>
        <row r="1066">
          <cell r="F1066" t="str">
            <v>第59期</v>
          </cell>
        </row>
        <row r="1066">
          <cell r="I1066" t="str">
            <v>2020.11.16-2020.12.01</v>
          </cell>
        </row>
        <row r="1066">
          <cell r="Y1066" t="str">
            <v>船东费</v>
          </cell>
        </row>
        <row r="1066">
          <cell r="AA1066">
            <v>70332.4</v>
          </cell>
          <cell r="AB1066">
            <v>70324.98</v>
          </cell>
        </row>
        <row r="1067">
          <cell r="B1067" t="str">
            <v>ACACIA VIRGO</v>
          </cell>
          <cell r="C1067" t="str">
            <v>SCP</v>
          </cell>
        </row>
        <row r="1067">
          <cell r="F1067" t="str">
            <v>第07期</v>
          </cell>
        </row>
        <row r="1067">
          <cell r="I1067" t="str">
            <v>2020.11.18-2020.12.03</v>
          </cell>
        </row>
        <row r="1067">
          <cell r="Y1067" t="str">
            <v>1.25%佣金</v>
          </cell>
        </row>
        <row r="1067">
          <cell r="AA1067">
            <v>81196.5753424658</v>
          </cell>
          <cell r="AB1067">
            <v>81189.19</v>
          </cell>
        </row>
        <row r="1068">
          <cell r="B1068" t="str">
            <v>A KEIGA</v>
          </cell>
          <cell r="C1068" t="str">
            <v>TCL</v>
          </cell>
        </row>
        <row r="1068">
          <cell r="F1068" t="str">
            <v>prefinal</v>
          </cell>
        </row>
        <row r="1068">
          <cell r="I1068" t="str">
            <v>2020.11.18-2020.11.24</v>
          </cell>
        </row>
        <row r="1068">
          <cell r="Y1068" t="str">
            <v>交还船检验费/船东费预留</v>
          </cell>
        </row>
        <row r="1068">
          <cell r="AA1068">
            <v>27676.1588</v>
          </cell>
          <cell r="AB1068">
            <v>27636.21</v>
          </cell>
        </row>
        <row r="1069">
          <cell r="B1069" t="str">
            <v>A KEIGA</v>
          </cell>
          <cell r="C1069" t="str">
            <v>TCL</v>
          </cell>
        </row>
        <row r="1069">
          <cell r="F1069" t="str">
            <v>final</v>
          </cell>
        </row>
        <row r="1069">
          <cell r="I1069" t="str">
            <v>2020.11.18-2020.11.24</v>
          </cell>
        </row>
        <row r="1069">
          <cell r="Y1069" t="str">
            <v>返还船东费预留</v>
          </cell>
        </row>
        <row r="1069">
          <cell r="AA1069">
            <v>1826.27</v>
          </cell>
        </row>
        <row r="1070">
          <cell r="B1070" t="str">
            <v>ACACIA TAURUS</v>
          </cell>
          <cell r="C1070" t="str">
            <v>DWS</v>
          </cell>
        </row>
        <row r="1070">
          <cell r="F1070" t="str">
            <v>第02期</v>
          </cell>
        </row>
        <row r="1070">
          <cell r="I1070" t="str">
            <v>2020.11.21-2020.12.06</v>
          </cell>
        </row>
        <row r="1070">
          <cell r="Y1070" t="str">
            <v>交船检验费</v>
          </cell>
        </row>
        <row r="1070">
          <cell r="AA1070">
            <v>78341.7808219178</v>
          </cell>
          <cell r="AB1070">
            <v>78304.39</v>
          </cell>
        </row>
        <row r="1071">
          <cell r="B1071" t="str">
            <v>ACACIA WA</v>
          </cell>
          <cell r="C1071" t="str">
            <v>STM</v>
          </cell>
        </row>
        <row r="1071">
          <cell r="F1071" t="str">
            <v>第02期</v>
          </cell>
        </row>
        <row r="1071">
          <cell r="I1071" t="str">
            <v>2020.11.20-2020.12.05</v>
          </cell>
        </row>
        <row r="1071">
          <cell r="AA1071">
            <v>72700</v>
          </cell>
          <cell r="AB1071">
            <v>72700</v>
          </cell>
        </row>
        <row r="1072">
          <cell r="B1072" t="str">
            <v>Heung-A Singapore</v>
          </cell>
          <cell r="C1072" t="str">
            <v>NS</v>
          </cell>
        </row>
        <row r="1072">
          <cell r="F1072" t="str">
            <v>第01期</v>
          </cell>
        </row>
        <row r="1072">
          <cell r="I1072" t="str">
            <v>2020.11.21-2020.12.06</v>
          </cell>
        </row>
        <row r="1072">
          <cell r="Y1072" t="str">
            <v>交船检验费/1.25%佣金</v>
          </cell>
        </row>
        <row r="1072">
          <cell r="AA1072">
            <v>143285.7875</v>
          </cell>
          <cell r="AB1072">
            <v>143248.37</v>
          </cell>
        </row>
        <row r="1073">
          <cell r="B1073" t="str">
            <v>ACACIA LAN</v>
          </cell>
          <cell r="C1073" t="str">
            <v>STM</v>
          </cell>
        </row>
        <row r="1073">
          <cell r="F1073" t="str">
            <v>第25期</v>
          </cell>
        </row>
        <row r="1073">
          <cell r="I1073" t="str">
            <v>2020.11.22-2020.12.07</v>
          </cell>
        </row>
        <row r="1073">
          <cell r="AA1073">
            <v>60650</v>
          </cell>
          <cell r="AB1073">
            <v>60650</v>
          </cell>
        </row>
        <row r="1074">
          <cell r="B1074" t="str">
            <v>JRS CORVUS</v>
          </cell>
          <cell r="C1074" t="str">
            <v>CMS</v>
          </cell>
        </row>
        <row r="1074">
          <cell r="F1074" t="str">
            <v>PREFINAL</v>
          </cell>
        </row>
        <row r="1074">
          <cell r="I1074" t="str">
            <v>2020.11.23-2020.12.15</v>
          </cell>
        </row>
        <row r="1074">
          <cell r="V1074">
            <v>-150</v>
          </cell>
        </row>
        <row r="1074">
          <cell r="Y1074" t="str">
            <v>船东费预留/还船检验费/v.2044E-2049E劳务费</v>
          </cell>
        </row>
        <row r="1074">
          <cell r="AA1074">
            <v>102221.787116438</v>
          </cell>
          <cell r="AB1074">
            <v>102194.14</v>
          </cell>
        </row>
        <row r="1075">
          <cell r="B1075" t="str">
            <v>JRS CORVUS</v>
          </cell>
          <cell r="C1075" t="str">
            <v>CMS</v>
          </cell>
        </row>
        <row r="1075">
          <cell r="F1075" t="str">
            <v>final</v>
          </cell>
        </row>
        <row r="1075">
          <cell r="I1075" t="str">
            <v>2020.11.23-2020.12.15</v>
          </cell>
        </row>
        <row r="1075">
          <cell r="Y1075" t="str">
            <v>返还船东费预留 </v>
          </cell>
        </row>
        <row r="1075">
          <cell r="AA1075">
            <v>1517.75</v>
          </cell>
        </row>
        <row r="1076">
          <cell r="B1076" t="str">
            <v>LISBOA</v>
          </cell>
          <cell r="C1076" t="str">
            <v>STM</v>
          </cell>
        </row>
        <row r="1076">
          <cell r="F1076" t="str">
            <v>prefinal</v>
          </cell>
        </row>
        <row r="1076">
          <cell r="I1076" t="str">
            <v>2020.11.22-2020.12.08</v>
          </cell>
        </row>
        <row r="1076">
          <cell r="AA1076">
            <v>72700</v>
          </cell>
          <cell r="AB1076">
            <v>72700</v>
          </cell>
        </row>
        <row r="1077">
          <cell r="B1077" t="str">
            <v>LISBOA</v>
          </cell>
          <cell r="C1077" t="str">
            <v>STM</v>
          </cell>
        </row>
        <row r="1077">
          <cell r="F1077" t="str">
            <v>prefinal</v>
          </cell>
        </row>
        <row r="1077">
          <cell r="I1077" t="str">
            <v>2020.11.22-2020.12.08</v>
          </cell>
        </row>
        <row r="1077">
          <cell r="Y1077" t="str">
            <v>船东费预留</v>
          </cell>
        </row>
        <row r="1077">
          <cell r="AA1077">
            <v>-180239.599</v>
          </cell>
          <cell r="AB1077">
            <v>-180239.73</v>
          </cell>
        </row>
        <row r="1078">
          <cell r="B1078" t="str">
            <v>LISBOA</v>
          </cell>
          <cell r="C1078" t="str">
            <v>STM</v>
          </cell>
        </row>
        <row r="1078">
          <cell r="F1078" t="str">
            <v>final</v>
          </cell>
        </row>
        <row r="1078">
          <cell r="I1078" t="str">
            <v>2020.11.22-2020.12.08</v>
          </cell>
        </row>
        <row r="1078">
          <cell r="Y1078" t="str">
            <v>船东费预收回</v>
          </cell>
        </row>
        <row r="1078">
          <cell r="AA1078">
            <v>-11591.34</v>
          </cell>
        </row>
        <row r="1079">
          <cell r="B1079" t="str">
            <v>ACACIA LIBRA</v>
          </cell>
          <cell r="C1079" t="str">
            <v>COSCO</v>
          </cell>
        </row>
        <row r="1079">
          <cell r="F1079" t="str">
            <v>第06期</v>
          </cell>
        </row>
        <row r="1079">
          <cell r="I1079" t="str">
            <v>2020.11.24-2020.12.09</v>
          </cell>
        </row>
        <row r="1079">
          <cell r="AA1079">
            <v>83962.5</v>
          </cell>
          <cell r="AB1079">
            <v>83960.56</v>
          </cell>
        </row>
        <row r="1080">
          <cell r="B1080" t="str">
            <v>A KOU</v>
          </cell>
          <cell r="C1080" t="str">
            <v>KMTC</v>
          </cell>
        </row>
        <row r="1080">
          <cell r="F1080" t="str">
            <v>第06期</v>
          </cell>
        </row>
        <row r="1080">
          <cell r="I1080" t="str">
            <v>2020.11.24-2020.12.09</v>
          </cell>
        </row>
        <row r="1080">
          <cell r="Y1080" t="str">
            <v>1.25%佣金</v>
          </cell>
        </row>
        <row r="1080">
          <cell r="AA1080">
            <v>107400</v>
          </cell>
          <cell r="AB1080">
            <v>107400</v>
          </cell>
        </row>
        <row r="1081">
          <cell r="B1081" t="str">
            <v>ACACIA MING</v>
          </cell>
          <cell r="C1081" t="str">
            <v>TCL</v>
          </cell>
        </row>
        <row r="1081">
          <cell r="F1081" t="str">
            <v>第02期</v>
          </cell>
        </row>
        <row r="1081">
          <cell r="I1081" t="str">
            <v>2020.11.24-2020.12.09</v>
          </cell>
        </row>
        <row r="1081">
          <cell r="Y1081" t="str">
            <v>停租（2020.11.15 1900-2200 0.125天）</v>
          </cell>
        </row>
        <row r="1081">
          <cell r="AA1081">
            <v>86788.37</v>
          </cell>
          <cell r="AB1081">
            <v>86748.45</v>
          </cell>
        </row>
        <row r="1082">
          <cell r="B1082" t="str">
            <v>Contship Day</v>
          </cell>
          <cell r="C1082" t="str">
            <v>APL</v>
          </cell>
        </row>
        <row r="1082">
          <cell r="F1082" t="str">
            <v>第02期</v>
          </cell>
        </row>
        <row r="1082">
          <cell r="I1082" t="str">
            <v>2020.11.21-2020.12.06</v>
          </cell>
        </row>
        <row r="1082">
          <cell r="Y1082" t="str">
            <v>油样检测费</v>
          </cell>
        </row>
        <row r="1082">
          <cell r="AA1082">
            <v>73188.698630137</v>
          </cell>
          <cell r="AB1082">
            <v>73181.3</v>
          </cell>
        </row>
        <row r="1083">
          <cell r="B1083" t="str">
            <v>ACACIA HAWK</v>
          </cell>
          <cell r="C1083" t="str">
            <v>CMS</v>
          </cell>
        </row>
        <row r="1083">
          <cell r="F1083" t="str">
            <v>第70期</v>
          </cell>
        </row>
        <row r="1083">
          <cell r="I1083" t="str">
            <v>2020.11.28-2020.12.11</v>
          </cell>
        </row>
        <row r="1083">
          <cell r="Y1083" t="str">
            <v>停租2020.10.25 2200-10.26 0850LT 0.4521天</v>
          </cell>
        </row>
        <row r="1083">
          <cell r="AA1083">
            <v>58445.8190684931</v>
          </cell>
          <cell r="AB1083">
            <v>58445.82</v>
          </cell>
        </row>
        <row r="1084">
          <cell r="B1084" t="str">
            <v>ACACIA HAWK</v>
          </cell>
          <cell r="C1084" t="str">
            <v>CMS</v>
          </cell>
        </row>
        <row r="1084">
          <cell r="F1084" t="str">
            <v>第70期</v>
          </cell>
        </row>
        <row r="1084">
          <cell r="I1084" t="str">
            <v>2020.12.11-2020.12.13</v>
          </cell>
        </row>
        <row r="1084">
          <cell r="AA1084">
            <v>14072.3287671233</v>
          </cell>
          <cell r="AB1084">
            <v>14044.91</v>
          </cell>
        </row>
        <row r="1085">
          <cell r="B1085" t="str">
            <v>ACACIA REI</v>
          </cell>
          <cell r="C1085" t="str">
            <v>STM</v>
          </cell>
        </row>
        <row r="1085">
          <cell r="F1085" t="str">
            <v>第07期</v>
          </cell>
        </row>
        <row r="1085">
          <cell r="I1085" t="str">
            <v>2020.11.29-2020.12.14</v>
          </cell>
        </row>
        <row r="1085">
          <cell r="Y1085" t="str">
            <v>船东费</v>
          </cell>
        </row>
        <row r="1085">
          <cell r="AA1085">
            <v>90115.33</v>
          </cell>
          <cell r="AB1085">
            <v>90115.33</v>
          </cell>
        </row>
        <row r="1086">
          <cell r="B1086" t="str">
            <v>A ROKU</v>
          </cell>
          <cell r="C1086" t="str">
            <v>TSL</v>
          </cell>
        </row>
        <row r="1086">
          <cell r="F1086" t="str">
            <v>第03期</v>
          </cell>
        </row>
        <row r="1086">
          <cell r="I1086" t="str">
            <v>2020.11.30-2020.12.16</v>
          </cell>
        </row>
        <row r="1086">
          <cell r="Y1086" t="str">
            <v>1.25%佣金/交船检验费</v>
          </cell>
        </row>
        <row r="1086">
          <cell r="AA1086">
            <v>150773.773880137</v>
          </cell>
          <cell r="AB1086">
            <v>179964.89</v>
          </cell>
        </row>
        <row r="1087">
          <cell r="B1087" t="str">
            <v>Heung-A Jakarta </v>
          </cell>
          <cell r="C1087" t="str">
            <v>PAN</v>
          </cell>
        </row>
        <row r="1087">
          <cell r="F1087" t="str">
            <v>第04期</v>
          </cell>
        </row>
        <row r="1087">
          <cell r="I1087" t="str">
            <v>2020.11.30-2020.12.15</v>
          </cell>
        </row>
        <row r="1087">
          <cell r="AA1087">
            <v>78462.5</v>
          </cell>
          <cell r="AB1087">
            <v>78435.08</v>
          </cell>
        </row>
        <row r="1088">
          <cell r="B1088" t="str">
            <v>ACACIA MAKOTO</v>
          </cell>
          <cell r="C1088" t="str">
            <v>STM</v>
          </cell>
        </row>
        <row r="1088">
          <cell r="F1088" t="str">
            <v>第60期</v>
          </cell>
        </row>
        <row r="1088">
          <cell r="I1088" t="str">
            <v>2020.11.30-2020.12.15</v>
          </cell>
        </row>
        <row r="1088">
          <cell r="Y1088" t="str">
            <v>船东费</v>
          </cell>
        </row>
        <row r="1088">
          <cell r="AA1088">
            <v>89445.28</v>
          </cell>
          <cell r="AB1088">
            <v>89445.27</v>
          </cell>
        </row>
        <row r="1089">
          <cell r="B1089" t="str">
            <v>Heung-A Manila</v>
          </cell>
          <cell r="C1089" t="str">
            <v>MIS</v>
          </cell>
        </row>
        <row r="1089">
          <cell r="F1089" t="str">
            <v>第03期</v>
          </cell>
        </row>
        <row r="1089">
          <cell r="I1089" t="str">
            <v>2020.11.30-2020.12.15</v>
          </cell>
        </row>
        <row r="1089">
          <cell r="Y1089" t="str">
            <v>1.25%佣金</v>
          </cell>
        </row>
        <row r="1089">
          <cell r="AA1089">
            <v>86504.2808219178</v>
          </cell>
          <cell r="AB1089">
            <v>86486.86</v>
          </cell>
        </row>
        <row r="1090">
          <cell r="B1090" t="str">
            <v>A FUKU</v>
          </cell>
          <cell r="C1090" t="str">
            <v>TSL</v>
          </cell>
        </row>
        <row r="1090">
          <cell r="F1090" t="str">
            <v>第05期</v>
          </cell>
        </row>
        <row r="1090">
          <cell r="I1090" t="str">
            <v>2020.12.01-2020.12.16</v>
          </cell>
        </row>
        <row r="1090">
          <cell r="Y1090" t="str">
            <v>1.25%佣金</v>
          </cell>
        </row>
        <row r="1090">
          <cell r="AA1090">
            <v>104287.5</v>
          </cell>
          <cell r="AB1090">
            <v>104270.08</v>
          </cell>
        </row>
        <row r="1091">
          <cell r="B1091" t="str">
            <v>JRS CARINA</v>
          </cell>
          <cell r="C1091" t="str">
            <v>CCL</v>
          </cell>
        </row>
        <row r="1091">
          <cell r="F1091" t="str">
            <v>第60期</v>
          </cell>
        </row>
        <row r="1091">
          <cell r="I1091" t="str">
            <v>2020.12.01-2020.12.16</v>
          </cell>
        </row>
        <row r="1091">
          <cell r="Y1091" t="str">
            <v>船东费</v>
          </cell>
        </row>
        <row r="1091">
          <cell r="AA1091">
            <v>70099.96</v>
          </cell>
          <cell r="AB1091">
            <v>70099.96</v>
          </cell>
        </row>
        <row r="1092">
          <cell r="B1092" t="str">
            <v>ACACIA ARIES</v>
          </cell>
          <cell r="C1092" t="str">
            <v>STM</v>
          </cell>
        </row>
        <row r="1092">
          <cell r="F1092" t="str">
            <v>第20期</v>
          </cell>
        </row>
        <row r="1092">
          <cell r="I1092" t="str">
            <v>2020.12.01-2020.12.16</v>
          </cell>
        </row>
        <row r="1092">
          <cell r="Y1092" t="str">
            <v>船东费</v>
          </cell>
        </row>
        <row r="1092">
          <cell r="AA1092">
            <v>59911.58</v>
          </cell>
          <cell r="AB1092">
            <v>59911.58</v>
          </cell>
        </row>
        <row r="1093">
          <cell r="B1093" t="str">
            <v>ACACIA VIRGO</v>
          </cell>
          <cell r="C1093" t="str">
            <v>SCP</v>
          </cell>
        </row>
        <row r="1093">
          <cell r="F1093" t="str">
            <v>第08期</v>
          </cell>
        </row>
        <row r="1093">
          <cell r="I1093" t="str">
            <v>2020.12.03-2020.12.18</v>
          </cell>
        </row>
        <row r="1093">
          <cell r="Y1093" t="str">
            <v>1.25%佣金/v.2035-2041 劳务费/v.143e-149e DLC招待费</v>
          </cell>
        </row>
        <row r="1093">
          <cell r="AA1093">
            <v>89640.2153424658</v>
          </cell>
          <cell r="AB1093">
            <v>89975.39</v>
          </cell>
        </row>
        <row r="1094">
          <cell r="B1094" t="str">
            <v>A KIBO</v>
          </cell>
          <cell r="C1094" t="str">
            <v>GMS</v>
          </cell>
        </row>
        <row r="1094">
          <cell r="F1094" t="str">
            <v>第01期</v>
          </cell>
        </row>
        <row r="1094">
          <cell r="I1094" t="str">
            <v>2020.12.02-2020.12.17</v>
          </cell>
        </row>
        <row r="1094">
          <cell r="Y1094" t="str">
            <v>1.25%佣金</v>
          </cell>
        </row>
        <row r="1094">
          <cell r="AA1094">
            <v>171243.75</v>
          </cell>
          <cell r="AB1094">
            <v>171243.75</v>
          </cell>
        </row>
        <row r="1095">
          <cell r="B1095" t="str">
            <v>ACACIA WA</v>
          </cell>
          <cell r="C1095" t="str">
            <v>STM</v>
          </cell>
        </row>
        <row r="1095">
          <cell r="F1095" t="str">
            <v>第03期</v>
          </cell>
        </row>
        <row r="1095">
          <cell r="I1095" t="str">
            <v>2020.12.05-2020.12.20</v>
          </cell>
        </row>
        <row r="1095">
          <cell r="AA1095">
            <v>72700</v>
          </cell>
          <cell r="AB1095">
            <v>72700</v>
          </cell>
        </row>
        <row r="1096">
          <cell r="B1096" t="str">
            <v>ACACIA TAURUS</v>
          </cell>
          <cell r="C1096" t="str">
            <v>DWS</v>
          </cell>
        </row>
        <row r="1096">
          <cell r="F1096" t="str">
            <v>第03期</v>
          </cell>
        </row>
        <row r="1096">
          <cell r="I1096" t="str">
            <v>2020.12.06-2020.12.21</v>
          </cell>
        </row>
        <row r="1096">
          <cell r="AA1096">
            <v>78591.7808219178</v>
          </cell>
          <cell r="AB1096">
            <v>78554.33</v>
          </cell>
        </row>
        <row r="1097">
          <cell r="B1097" t="str">
            <v>Heung-A Singapore</v>
          </cell>
          <cell r="C1097" t="str">
            <v>NS</v>
          </cell>
        </row>
        <row r="1097">
          <cell r="F1097" t="str">
            <v>第02期</v>
          </cell>
        </row>
        <row r="1097">
          <cell r="I1097" t="str">
            <v>2020.12.06-2020.12.21</v>
          </cell>
        </row>
        <row r="1097">
          <cell r="Y1097" t="str">
            <v>1.25%佣金</v>
          </cell>
        </row>
        <row r="1097">
          <cell r="AA1097">
            <v>93968.75</v>
          </cell>
          <cell r="AB1097">
            <v>93931.34</v>
          </cell>
        </row>
        <row r="1098">
          <cell r="B1098" t="str">
            <v>Contship Day</v>
          </cell>
          <cell r="C1098" t="str">
            <v>APL</v>
          </cell>
        </row>
        <row r="1098">
          <cell r="F1098" t="str">
            <v>第03期</v>
          </cell>
        </row>
        <row r="1098">
          <cell r="I1098" t="str">
            <v>2020.12.06-2020.12.21</v>
          </cell>
        </row>
        <row r="1098">
          <cell r="Y1098" t="str">
            <v>油样检测费/原船东费用/停租2020.11.08 2224-11.11 2000 2.9天，原船东租期停租）</v>
          </cell>
        </row>
        <row r="1098">
          <cell r="AA1098">
            <v>35397.208630137</v>
          </cell>
          <cell r="AB1098">
            <v>40204.62</v>
          </cell>
        </row>
        <row r="1099">
          <cell r="B1099" t="str">
            <v>Contship Day</v>
          </cell>
          <cell r="C1099" t="str">
            <v>APL</v>
          </cell>
        </row>
        <row r="1099">
          <cell r="F1099" t="str">
            <v>第03期</v>
          </cell>
        </row>
        <row r="1099">
          <cell r="I1099" t="str">
            <v>2020.12.06-2020.12.21</v>
          </cell>
        </row>
        <row r="1099">
          <cell r="Y1099" t="str">
            <v>收回原船东费用</v>
          </cell>
        </row>
        <row r="1099">
          <cell r="AA1099">
            <v>21725.72</v>
          </cell>
          <cell r="AB1099">
            <v>21660.53</v>
          </cell>
        </row>
        <row r="1100">
          <cell r="B1100" t="str">
            <v>ACACIA LAN</v>
          </cell>
          <cell r="C1100" t="str">
            <v>STM</v>
          </cell>
        </row>
        <row r="1100">
          <cell r="F1100" t="str">
            <v>第26期</v>
          </cell>
        </row>
        <row r="1100">
          <cell r="I1100" t="str">
            <v>2020.12.07-2020.12.22</v>
          </cell>
        </row>
        <row r="1100">
          <cell r="Y1100" t="str">
            <v>船东费</v>
          </cell>
        </row>
        <row r="1100">
          <cell r="AA1100">
            <v>57349.49</v>
          </cell>
          <cell r="AB1100">
            <v>57349.49</v>
          </cell>
        </row>
        <row r="1101">
          <cell r="B1101" t="str">
            <v>A KEIGA</v>
          </cell>
          <cell r="C1101" t="str">
            <v>STM</v>
          </cell>
        </row>
        <row r="1101">
          <cell r="F1101" t="str">
            <v>第01期</v>
          </cell>
        </row>
        <row r="1101">
          <cell r="I1101" t="str">
            <v>2020.12.05-2020.12.20</v>
          </cell>
        </row>
        <row r="1101">
          <cell r="Y1101" t="str">
            <v>船东费预留</v>
          </cell>
        </row>
        <row r="1101">
          <cell r="AA1101">
            <v>94347.0339333333</v>
          </cell>
          <cell r="AB1101">
            <v>94346.84</v>
          </cell>
        </row>
        <row r="1102">
          <cell r="B1102" t="str">
            <v>A KEIGA</v>
          </cell>
          <cell r="C1102" t="str">
            <v>STM</v>
          </cell>
        </row>
        <row r="1102">
          <cell r="F1102" t="str">
            <v>final</v>
          </cell>
        </row>
        <row r="1102">
          <cell r="I1102" t="str">
            <v>2020.12.05-2020.12.20</v>
          </cell>
        </row>
        <row r="1102">
          <cell r="Y1102" t="str">
            <v>返还船东费预留</v>
          </cell>
        </row>
        <row r="1102">
          <cell r="AA1102">
            <v>1000</v>
          </cell>
          <cell r="AB1102">
            <v>1000</v>
          </cell>
        </row>
        <row r="1103">
          <cell r="B1103" t="str">
            <v>ACACIA MING</v>
          </cell>
          <cell r="C1103" t="str">
            <v>TCL</v>
          </cell>
        </row>
        <row r="1103">
          <cell r="F1103" t="str">
            <v>第03期</v>
          </cell>
        </row>
        <row r="1103">
          <cell r="I1103" t="str">
            <v>2020.12.09-2020.12.24</v>
          </cell>
        </row>
        <row r="1103">
          <cell r="Y1103" t="str">
            <v>停租（2020.11.11 0600-11.21 0815 1.06389天）</v>
          </cell>
        </row>
        <row r="1103">
          <cell r="AA1103">
            <v>80739.16</v>
          </cell>
          <cell r="AB1103">
            <v>80699.23</v>
          </cell>
        </row>
        <row r="1104">
          <cell r="B1104" t="str">
            <v>ACACIA LIBRA</v>
          </cell>
          <cell r="C1104" t="str">
            <v>COSCO</v>
          </cell>
        </row>
        <row r="1104">
          <cell r="F1104" t="str">
            <v>第07期</v>
          </cell>
        </row>
        <row r="1104">
          <cell r="I1104" t="str">
            <v>2020.12.09-2020.12.24</v>
          </cell>
        </row>
        <row r="1104">
          <cell r="AA1104">
            <v>83962.5</v>
          </cell>
          <cell r="AB1104">
            <v>83960.56</v>
          </cell>
        </row>
        <row r="1105">
          <cell r="B1105" t="str">
            <v>A KOU</v>
          </cell>
          <cell r="C1105" t="str">
            <v>KMTC</v>
          </cell>
        </row>
        <row r="1105">
          <cell r="F1105" t="str">
            <v>第07期</v>
          </cell>
        </row>
        <row r="1105">
          <cell r="I1105" t="str">
            <v>2020.12.09-2020.12.24</v>
          </cell>
        </row>
        <row r="1105">
          <cell r="Y1105" t="str">
            <v>1.25%佣金</v>
          </cell>
        </row>
        <row r="1105">
          <cell r="AA1105">
            <v>107400</v>
          </cell>
          <cell r="AB1105">
            <v>107400</v>
          </cell>
        </row>
        <row r="1106">
          <cell r="B1106" t="str">
            <v>ACACIA HAWK</v>
          </cell>
          <cell r="C1106" t="str">
            <v>CMS</v>
          </cell>
        </row>
        <row r="1106">
          <cell r="F1106" t="str">
            <v>第71期</v>
          </cell>
        </row>
        <row r="1106">
          <cell r="I1106" t="str">
            <v>2020.12.13-2020.12.28</v>
          </cell>
        </row>
        <row r="1106">
          <cell r="AA1106">
            <v>105542.465753425</v>
          </cell>
          <cell r="AB1106">
            <v>105515.03</v>
          </cell>
        </row>
        <row r="1107">
          <cell r="B1107" t="str">
            <v>ACACIA REI</v>
          </cell>
          <cell r="C1107" t="str">
            <v>STM</v>
          </cell>
        </row>
        <row r="1107">
          <cell r="F1107" t="str">
            <v>第08期</v>
          </cell>
        </row>
        <row r="1107">
          <cell r="I1107" t="str">
            <v>2020.12.14-2020.12.21</v>
          </cell>
        </row>
        <row r="1107">
          <cell r="AA1107">
            <v>42560</v>
          </cell>
          <cell r="AB1107">
            <v>42560</v>
          </cell>
        </row>
        <row r="1108">
          <cell r="B1108" t="str">
            <v>ACACIA REI</v>
          </cell>
          <cell r="C1108" t="str">
            <v>STM</v>
          </cell>
        </row>
        <row r="1108">
          <cell r="F1108" t="str">
            <v>第08期</v>
          </cell>
        </row>
        <row r="1108">
          <cell r="I1108" t="str">
            <v>2020.12.21-2020.12.29</v>
          </cell>
        </row>
        <row r="1108">
          <cell r="AA1108">
            <v>96640</v>
          </cell>
          <cell r="AB1108">
            <v>96640</v>
          </cell>
        </row>
        <row r="1109">
          <cell r="B1109" t="str">
            <v>JRS CORVUS</v>
          </cell>
          <cell r="C1109" t="str">
            <v>QIF</v>
          </cell>
        </row>
        <row r="1109">
          <cell r="F1109" t="str">
            <v>第01期</v>
          </cell>
        </row>
        <row r="1109">
          <cell r="I1109" t="str">
            <v>2020.12.16-2021.12.18</v>
          </cell>
        </row>
        <row r="1109">
          <cell r="Y1109" t="str">
            <v>交还船检验费</v>
          </cell>
        </row>
        <row r="1109">
          <cell r="AA1109">
            <v>50061.1423949315</v>
          </cell>
          <cell r="AB1109">
            <v>50057.42</v>
          </cell>
        </row>
        <row r="1110">
          <cell r="B1110" t="str">
            <v>A ROKU</v>
          </cell>
          <cell r="C1110" t="str">
            <v>TSL</v>
          </cell>
        </row>
        <row r="1110">
          <cell r="F1110" t="str">
            <v>第04期</v>
          </cell>
        </row>
        <row r="1110">
          <cell r="I1110" t="str">
            <v>2020.12.16-2021.01.01</v>
          </cell>
        </row>
        <row r="1110">
          <cell r="Y1110" t="str">
            <v>1.25%佣金/停租（2020.11.10 0630-11.12 2236 2.67天）/船东费/理赔款</v>
          </cell>
        </row>
        <row r="1110">
          <cell r="AA1110">
            <v>47165.58</v>
          </cell>
          <cell r="AB1110">
            <v>47148.12</v>
          </cell>
        </row>
        <row r="1111">
          <cell r="B1111" t="str">
            <v>Heung-A Jakarta </v>
          </cell>
          <cell r="C1111" t="str">
            <v>PAN</v>
          </cell>
        </row>
        <row r="1111">
          <cell r="F1111" t="str">
            <v>第05期</v>
          </cell>
        </row>
        <row r="1111">
          <cell r="I1111" t="str">
            <v>2020.12.15-2020.12.30</v>
          </cell>
        </row>
        <row r="1111">
          <cell r="AA1111">
            <v>78462.5</v>
          </cell>
          <cell r="AB1111">
            <v>78435.07</v>
          </cell>
        </row>
        <row r="1112">
          <cell r="B1112" t="str">
            <v>ACACIA MAKOTO</v>
          </cell>
          <cell r="C1112" t="str">
            <v>STM</v>
          </cell>
        </row>
        <row r="1112">
          <cell r="F1112" t="str">
            <v>第61期</v>
          </cell>
        </row>
        <row r="1112">
          <cell r="I1112" t="str">
            <v>2020.12.15-2020.12.22</v>
          </cell>
        </row>
        <row r="1112">
          <cell r="AA1112">
            <v>42560</v>
          </cell>
          <cell r="AB1112">
            <v>42560</v>
          </cell>
        </row>
        <row r="1113">
          <cell r="B1113" t="str">
            <v>ACACIA MAKOTO</v>
          </cell>
          <cell r="C1113" t="str">
            <v>STM</v>
          </cell>
        </row>
        <row r="1113">
          <cell r="F1113" t="str">
            <v>第61期</v>
          </cell>
        </row>
        <row r="1113">
          <cell r="I1113" t="str">
            <v>2020.12.22-2020.12.30</v>
          </cell>
        </row>
        <row r="1113">
          <cell r="AA1113">
            <v>88640</v>
          </cell>
          <cell r="AB1113">
            <v>88640.05</v>
          </cell>
        </row>
        <row r="1114">
          <cell r="B1114" t="str">
            <v>Heung-A Manila</v>
          </cell>
          <cell r="C1114" t="str">
            <v>MIS</v>
          </cell>
        </row>
        <row r="1114">
          <cell r="F1114" t="str">
            <v>第04期</v>
          </cell>
        </row>
        <row r="1114">
          <cell r="I1114" t="str">
            <v>2020.12.15-2020.12.30</v>
          </cell>
        </row>
        <row r="1114">
          <cell r="Y1114" t="str">
            <v>1.25%佣金</v>
          </cell>
        </row>
        <row r="1114">
          <cell r="AA1114">
            <v>86504.2808219178</v>
          </cell>
          <cell r="AB1114">
            <v>86486.84</v>
          </cell>
        </row>
        <row r="1115">
          <cell r="B1115" t="str">
            <v>A FUKU</v>
          </cell>
          <cell r="C1115" t="str">
            <v>TSL</v>
          </cell>
        </row>
        <row r="1115">
          <cell r="F1115" t="str">
            <v>第06期</v>
          </cell>
        </row>
        <row r="1115">
          <cell r="I1115" t="str">
            <v>2020.12.16-2021.01.01</v>
          </cell>
        </row>
        <row r="1115">
          <cell r="Y1115" t="str">
            <v>1.25%佣金</v>
          </cell>
        </row>
        <row r="1115">
          <cell r="AA1115">
            <v>111200</v>
          </cell>
          <cell r="AB1115">
            <v>111182.53</v>
          </cell>
        </row>
        <row r="1116">
          <cell r="B1116" t="str">
            <v>JRS CARINA</v>
          </cell>
          <cell r="C1116" t="str">
            <v>CCL</v>
          </cell>
        </row>
        <row r="1116">
          <cell r="F1116" t="str">
            <v>第61期</v>
          </cell>
        </row>
        <row r="1116">
          <cell r="I1116" t="str">
            <v>2020.12.16-2020.12.30</v>
          </cell>
        </row>
        <row r="1116">
          <cell r="AA1116">
            <v>65893.3333333333</v>
          </cell>
          <cell r="AB1116">
            <v>65885.84</v>
          </cell>
        </row>
        <row r="1117">
          <cell r="B1117" t="str">
            <v>JRS CARINA</v>
          </cell>
          <cell r="C1117" t="str">
            <v>CCL</v>
          </cell>
        </row>
        <row r="1117">
          <cell r="F1117" t="str">
            <v>第61期</v>
          </cell>
        </row>
        <row r="1117">
          <cell r="I1117" t="str">
            <v>2020.12.30-2020.12.31</v>
          </cell>
        </row>
        <row r="1117">
          <cell r="AA1117">
            <v>7326.66666666667</v>
          </cell>
          <cell r="AB1117">
            <v>7326.67</v>
          </cell>
        </row>
        <row r="1118">
          <cell r="B1118" t="str">
            <v>ACACIA ARIES</v>
          </cell>
          <cell r="C1118" t="str">
            <v>STM</v>
          </cell>
        </row>
        <row r="1118">
          <cell r="F1118" t="str">
            <v>第21期</v>
          </cell>
        </row>
        <row r="1118">
          <cell r="I1118" t="str">
            <v>2020.12.16-2020.12.23</v>
          </cell>
        </row>
        <row r="1118">
          <cell r="AA1118">
            <v>28303.3333333333</v>
          </cell>
          <cell r="AB1118">
            <v>28303.33</v>
          </cell>
        </row>
        <row r="1119">
          <cell r="B1119" t="str">
            <v>ACACIA ARIES</v>
          </cell>
          <cell r="C1119" t="str">
            <v>STM</v>
          </cell>
        </row>
        <row r="1119">
          <cell r="F1119" t="str">
            <v>第21期</v>
          </cell>
        </row>
        <row r="1119">
          <cell r="I1119" t="str">
            <v>2020.12.23-2020.12.31</v>
          </cell>
        </row>
        <row r="1119">
          <cell r="AA1119">
            <v>44346.6666666667</v>
          </cell>
          <cell r="AB1119">
            <v>44346.67</v>
          </cell>
        </row>
        <row r="1120">
          <cell r="B1120" t="str">
            <v>A KIBO</v>
          </cell>
          <cell r="C1120" t="str">
            <v>GMS</v>
          </cell>
        </row>
        <row r="1120">
          <cell r="F1120" t="str">
            <v>第02期</v>
          </cell>
        </row>
        <row r="1120">
          <cell r="I1120" t="str">
            <v>2020.12.17-2021.01.01</v>
          </cell>
        </row>
        <row r="1120">
          <cell r="Y1120" t="str">
            <v>1.25%佣金</v>
          </cell>
        </row>
        <row r="1120">
          <cell r="AA1120">
            <v>356681.246</v>
          </cell>
          <cell r="AB1120">
            <v>356681.25</v>
          </cell>
        </row>
        <row r="1121">
          <cell r="B1121" t="str">
            <v>ACACIA VIRGO</v>
          </cell>
          <cell r="C1121" t="str">
            <v>SCP</v>
          </cell>
        </row>
        <row r="1121">
          <cell r="F1121" t="str">
            <v>第09期</v>
          </cell>
        </row>
        <row r="1121">
          <cell r="I1121" t="str">
            <v>2020.12.18-2021.01.02</v>
          </cell>
        </row>
        <row r="1121">
          <cell r="Y1121" t="str">
            <v>1.25%佣金/船东费/停租预估</v>
          </cell>
        </row>
        <row r="1121">
          <cell r="AA1121">
            <v>71089.8653424658</v>
          </cell>
          <cell r="AB1121">
            <v>71082.38</v>
          </cell>
        </row>
        <row r="1122">
          <cell r="B1122" t="str">
            <v>ACACIA WA</v>
          </cell>
          <cell r="C1122" t="str">
            <v>STM</v>
          </cell>
        </row>
        <row r="1122">
          <cell r="F1122" t="str">
            <v>第04期</v>
          </cell>
        </row>
        <row r="1122">
          <cell r="I1122" t="str">
            <v>2020.12.20-2021.01.04</v>
          </cell>
        </row>
        <row r="1122">
          <cell r="AA1122">
            <v>105700</v>
          </cell>
          <cell r="AB1122">
            <v>105700</v>
          </cell>
        </row>
        <row r="1123">
          <cell r="B1123" t="str">
            <v>JRS CORVUS</v>
          </cell>
          <cell r="C1123" t="str">
            <v>STM</v>
          </cell>
        </row>
        <row r="1123">
          <cell r="F1123" t="str">
            <v>第01期</v>
          </cell>
        </row>
        <row r="1123">
          <cell r="I1123" t="str">
            <v>2020.12.20-2020.12.27</v>
          </cell>
        </row>
        <row r="1123">
          <cell r="AA1123">
            <v>194146.984666667</v>
          </cell>
          <cell r="AB1123">
            <v>194146.98</v>
          </cell>
        </row>
        <row r="1124">
          <cell r="B1124" t="str">
            <v>JRS CORVUS</v>
          </cell>
          <cell r="C1124" t="str">
            <v>STM</v>
          </cell>
        </row>
        <row r="1124">
          <cell r="F1124" t="str">
            <v>第01期</v>
          </cell>
        </row>
        <row r="1124">
          <cell r="I1124" t="str">
            <v>2020.12.27-2021.01.04</v>
          </cell>
        </row>
        <row r="1124">
          <cell r="AA1124">
            <v>56373.3333333333</v>
          </cell>
          <cell r="AB1124">
            <v>56373.29</v>
          </cell>
        </row>
        <row r="1125">
          <cell r="B1125" t="str">
            <v>ACACIA TAURUS</v>
          </cell>
          <cell r="C1125" t="str">
            <v>DWS</v>
          </cell>
        </row>
        <row r="1125">
          <cell r="F1125" t="str">
            <v>第04期</v>
          </cell>
        </row>
        <row r="1125">
          <cell r="I1125" t="str">
            <v>2020.12.21-2021.01.05</v>
          </cell>
        </row>
        <row r="1125">
          <cell r="AA1125">
            <v>78591.7808219178</v>
          </cell>
          <cell r="AB1125">
            <v>78554.34</v>
          </cell>
        </row>
        <row r="1126">
          <cell r="B1126" t="str">
            <v>Heung-A Singapore</v>
          </cell>
          <cell r="C1126" t="str">
            <v>NS</v>
          </cell>
        </row>
        <row r="1126">
          <cell r="F1126" t="str">
            <v>第03期</v>
          </cell>
        </row>
        <row r="1126">
          <cell r="I1126" t="str">
            <v>2020.12.21-2021.01.05</v>
          </cell>
        </row>
        <row r="1126">
          <cell r="Y1126" t="str">
            <v>1.25%佣金</v>
          </cell>
        </row>
        <row r="1126">
          <cell r="AA1126">
            <v>93968.75</v>
          </cell>
          <cell r="AB1126">
            <v>93931.28</v>
          </cell>
        </row>
        <row r="1127">
          <cell r="B1127" t="str">
            <v>Contship Day</v>
          </cell>
          <cell r="C1127" t="str">
            <v>APL</v>
          </cell>
        </row>
        <row r="1127">
          <cell r="F1127" t="str">
            <v>第04期</v>
          </cell>
        </row>
        <row r="1127">
          <cell r="I1127" t="str">
            <v>2020.12.21-2021.01.05</v>
          </cell>
        </row>
        <row r="1127">
          <cell r="Y1127" t="str">
            <v>油样检测费</v>
          </cell>
        </row>
        <row r="1127">
          <cell r="AA1127">
            <v>73188.698630137</v>
          </cell>
          <cell r="AB1127">
            <v>73181.27</v>
          </cell>
        </row>
        <row r="1128">
          <cell r="B1128" t="str">
            <v>ACACIA LAN</v>
          </cell>
          <cell r="C1128" t="str">
            <v>STM</v>
          </cell>
        </row>
        <row r="1128">
          <cell r="F1128" t="str">
            <v>第27期</v>
          </cell>
        </row>
        <row r="1128">
          <cell r="I1128" t="str">
            <v>2020.12.22-2021.01.06</v>
          </cell>
        </row>
        <row r="1128">
          <cell r="AA1128">
            <v>83150</v>
          </cell>
          <cell r="AB1128">
            <v>83150</v>
          </cell>
        </row>
        <row r="1129">
          <cell r="B1129" t="str">
            <v>ACACIA MING</v>
          </cell>
          <cell r="C1129" t="str">
            <v>TCL</v>
          </cell>
        </row>
        <row r="1129">
          <cell r="F1129" t="str">
            <v>第04期</v>
          </cell>
        </row>
        <row r="1129">
          <cell r="I1129" t="str">
            <v>2020.12.24-2021.01.08</v>
          </cell>
        </row>
        <row r="1129">
          <cell r="AA1129">
            <v>87600</v>
          </cell>
          <cell r="AB1129">
            <v>87564.53</v>
          </cell>
        </row>
        <row r="1130">
          <cell r="B1130" t="str">
            <v>ACACIA LIBRA</v>
          </cell>
          <cell r="C1130" t="str">
            <v>COSCO</v>
          </cell>
        </row>
        <row r="1130">
          <cell r="F1130" t="str">
            <v>第08期</v>
          </cell>
        </row>
        <row r="1130">
          <cell r="I1130" t="str">
            <v>2020.12.24-2021.01.08</v>
          </cell>
        </row>
        <row r="1130">
          <cell r="Y1130" t="str">
            <v>停租2020.12.20 1330-12.22 1212 1.94583天/船东费</v>
          </cell>
        </row>
        <row r="1130">
          <cell r="AA1130">
            <v>70103.986575</v>
          </cell>
          <cell r="AB1130">
            <v>70102.05</v>
          </cell>
        </row>
        <row r="1131">
          <cell r="B1131" t="str">
            <v>A KOU</v>
          </cell>
          <cell r="C1131" t="str">
            <v>KMTC</v>
          </cell>
        </row>
        <row r="1131">
          <cell r="F1131" t="str">
            <v>第08期</v>
          </cell>
        </row>
        <row r="1131">
          <cell r="I1131" t="str">
            <v>2020.12.24-2021.01.08</v>
          </cell>
        </row>
        <row r="1131">
          <cell r="Y1131" t="str">
            <v>1.25%佣金</v>
          </cell>
        </row>
        <row r="1131">
          <cell r="AA1131">
            <v>107400</v>
          </cell>
          <cell r="AB1131">
            <v>107400</v>
          </cell>
        </row>
        <row r="1132">
          <cell r="B1132" t="str">
            <v>A KEIGA</v>
          </cell>
          <cell r="C1132" t="str">
            <v>DBR</v>
          </cell>
        </row>
        <row r="1132">
          <cell r="F1132" t="str">
            <v>第01期</v>
          </cell>
        </row>
        <row r="1132">
          <cell r="I1132" t="str">
            <v>2020.12.25-2021.01.09</v>
          </cell>
        </row>
        <row r="1132">
          <cell r="AA1132">
            <v>97350</v>
          </cell>
          <cell r="AB1132">
            <v>97350</v>
          </cell>
        </row>
        <row r="1133">
          <cell r="B1133" t="str">
            <v>ACACIA HAWK</v>
          </cell>
          <cell r="C1133" t="str">
            <v>CMS</v>
          </cell>
        </row>
        <row r="1133">
          <cell r="F1133" t="str">
            <v>第72期</v>
          </cell>
        </row>
        <row r="1133">
          <cell r="I1133" t="str">
            <v>2020.12.28-2021.01.12</v>
          </cell>
        </row>
        <row r="1133">
          <cell r="AA1133">
            <v>105542.465753425</v>
          </cell>
          <cell r="AB1133">
            <v>105514.99</v>
          </cell>
        </row>
        <row r="1134">
          <cell r="B1134" t="str">
            <v>ACACIA REI</v>
          </cell>
          <cell r="C1134" t="str">
            <v>STM</v>
          </cell>
        </row>
        <row r="1134">
          <cell r="F1134" t="str">
            <v>第09期</v>
          </cell>
        </row>
        <row r="1134">
          <cell r="I1134" t="str">
            <v>2020.12.29-2021.01.13</v>
          </cell>
        </row>
        <row r="1134">
          <cell r="AA1134">
            <v>181200</v>
          </cell>
          <cell r="AB1134">
            <v>181200</v>
          </cell>
        </row>
        <row r="1135">
          <cell r="B1135" t="str">
            <v>Heung-A Jakarta </v>
          </cell>
          <cell r="C1135" t="str">
            <v>PAN</v>
          </cell>
        </row>
        <row r="1135">
          <cell r="F1135" t="str">
            <v>第06期</v>
          </cell>
        </row>
        <row r="1135">
          <cell r="I1135" t="str">
            <v>2020.12.30-2021.01.14</v>
          </cell>
        </row>
        <row r="1135">
          <cell r="Y1135" t="str">
            <v>船东费</v>
          </cell>
        </row>
        <row r="1135">
          <cell r="AA1135">
            <v>63190.31</v>
          </cell>
          <cell r="AB1135">
            <v>63162.81</v>
          </cell>
        </row>
        <row r="1136">
          <cell r="B1136" t="str">
            <v>ACACIA MAKOTO</v>
          </cell>
          <cell r="C1136" t="str">
            <v>STM</v>
          </cell>
        </row>
        <row r="1136">
          <cell r="F1136" t="str">
            <v>第62期</v>
          </cell>
        </row>
        <row r="1136">
          <cell r="I1136" t="str">
            <v>2020.12.30-2021.01.14</v>
          </cell>
        </row>
        <row r="1136">
          <cell r="AA1136">
            <v>166200</v>
          </cell>
          <cell r="AB1136">
            <v>166200</v>
          </cell>
        </row>
        <row r="1137">
          <cell r="B1137" t="str">
            <v>Heung-A Manila</v>
          </cell>
          <cell r="C1137" t="str">
            <v>MIS</v>
          </cell>
        </row>
        <row r="1137">
          <cell r="F1137" t="str">
            <v>第05期</v>
          </cell>
        </row>
        <row r="1137">
          <cell r="I1137" t="str">
            <v>2020.12.30-2021.01.14</v>
          </cell>
        </row>
        <row r="1137">
          <cell r="Y1137" t="str">
            <v>1.25%佣金/船东费</v>
          </cell>
        </row>
        <row r="1137">
          <cell r="AA1137">
            <v>62024.3808219178</v>
          </cell>
          <cell r="AB1137">
            <v>62006.84</v>
          </cell>
        </row>
        <row r="1138">
          <cell r="B1138" t="str">
            <v>JRS CARINA</v>
          </cell>
          <cell r="C1138" t="str">
            <v>CCL</v>
          </cell>
        </row>
        <row r="1138">
          <cell r="F1138" t="str">
            <v>第62期</v>
          </cell>
        </row>
        <row r="1138">
          <cell r="I1138" t="str">
            <v>2020.12.31-2021.01.15</v>
          </cell>
        </row>
        <row r="1138">
          <cell r="Y1138" t="str">
            <v>船东费</v>
          </cell>
        </row>
        <row r="1138">
          <cell r="AA1138">
            <v>109881.46</v>
          </cell>
          <cell r="AB1138">
            <v>109873.95</v>
          </cell>
        </row>
        <row r="1139">
          <cell r="B1139" t="str">
            <v>ACACIA ARIES</v>
          </cell>
          <cell r="C1139" t="str">
            <v>STM</v>
          </cell>
        </row>
        <row r="1139">
          <cell r="F1139" t="str">
            <v>第22期</v>
          </cell>
        </row>
        <row r="1139">
          <cell r="I1139" t="str">
            <v>2020.12.31-2021.01.15</v>
          </cell>
        </row>
        <row r="1139">
          <cell r="AA1139">
            <v>83150</v>
          </cell>
          <cell r="AB1139">
            <v>83150</v>
          </cell>
        </row>
        <row r="1140">
          <cell r="B1140" t="str">
            <v>A ROKU</v>
          </cell>
          <cell r="C1140" t="str">
            <v>TSL</v>
          </cell>
        </row>
        <row r="1140">
          <cell r="F1140" t="str">
            <v>第05期</v>
          </cell>
        </row>
        <row r="1140">
          <cell r="I1140" t="str">
            <v>2021.01.01-2021.01.16</v>
          </cell>
        </row>
        <row r="1140">
          <cell r="Y1140" t="str">
            <v>1.25%佣金/停租（2020.11.25-11.30 5.22天）</v>
          </cell>
        </row>
        <row r="1140">
          <cell r="AA1140">
            <v>82715</v>
          </cell>
          <cell r="AB1140">
            <v>82697.48</v>
          </cell>
        </row>
        <row r="1141">
          <cell r="B1141" t="str">
            <v>A FUKU</v>
          </cell>
          <cell r="C1141" t="str">
            <v>TSL</v>
          </cell>
        </row>
        <row r="1141">
          <cell r="F1141" t="str">
            <v>第07期</v>
          </cell>
        </row>
        <row r="1141">
          <cell r="I1141" t="str">
            <v>2021.01.01-2021.01.16</v>
          </cell>
        </row>
        <row r="1141">
          <cell r="Y1141" t="str">
            <v>1.25%佣金</v>
          </cell>
        </row>
        <row r="1141">
          <cell r="AA1141">
            <v>104287.5</v>
          </cell>
          <cell r="AB1141">
            <v>104269.98</v>
          </cell>
        </row>
        <row r="1142">
          <cell r="B1142" t="str">
            <v>A KIBO</v>
          </cell>
          <cell r="C1142" t="str">
            <v>GMS</v>
          </cell>
        </row>
        <row r="1142">
          <cell r="F1142" t="str">
            <v>第03期</v>
          </cell>
        </row>
        <row r="1142">
          <cell r="I1142" t="str">
            <v>2021.01.01-2021.01.16</v>
          </cell>
        </row>
        <row r="1142">
          <cell r="Y1142" t="str">
            <v>1.25%佣金</v>
          </cell>
        </row>
        <row r="1142">
          <cell r="AA1142">
            <v>171243.75</v>
          </cell>
          <cell r="AB1142">
            <v>171243.75</v>
          </cell>
        </row>
        <row r="1143">
          <cell r="B1143" t="str">
            <v>ACACIA VIRGO</v>
          </cell>
          <cell r="C1143" t="str">
            <v>SCP</v>
          </cell>
        </row>
        <row r="1143">
          <cell r="F1143" t="str">
            <v>第10期</v>
          </cell>
        </row>
        <row r="1143">
          <cell r="I1143" t="str">
            <v>2021.01.02-2021.01.17</v>
          </cell>
        </row>
        <row r="1143">
          <cell r="Y1143" t="str">
            <v>1.25%佣金/停租2020.11.09 0.55天，2020.12.7 0.62天/收回停租预估</v>
          </cell>
        </row>
        <row r="1143">
          <cell r="AA1143">
            <v>81884.8024657534</v>
          </cell>
          <cell r="AB1143">
            <v>81884.8</v>
          </cell>
        </row>
        <row r="1144">
          <cell r="B1144" t="str">
            <v>ACACIA WA</v>
          </cell>
          <cell r="C1144" t="str">
            <v>STM</v>
          </cell>
        </row>
        <row r="1144">
          <cell r="F1144" t="str">
            <v>第05期</v>
          </cell>
        </row>
        <row r="1144">
          <cell r="I1144" t="str">
            <v>2021.01.04-2021.01.19</v>
          </cell>
        </row>
        <row r="1144">
          <cell r="AA1144">
            <v>105700</v>
          </cell>
          <cell r="AB1144">
            <v>105700</v>
          </cell>
        </row>
        <row r="1145">
          <cell r="B1145" t="str">
            <v>JRS CORVUS</v>
          </cell>
          <cell r="C1145" t="str">
            <v>STM</v>
          </cell>
        </row>
        <row r="1145">
          <cell r="F1145" t="str">
            <v>第02期</v>
          </cell>
        </row>
        <row r="1145">
          <cell r="I1145" t="str">
            <v>2021.01.04-2021.01.19</v>
          </cell>
        </row>
        <row r="1145">
          <cell r="AA1145">
            <v>105700</v>
          </cell>
          <cell r="AB1145">
            <v>105700</v>
          </cell>
        </row>
        <row r="1146">
          <cell r="B1146" t="str">
            <v>LISBOA</v>
          </cell>
          <cell r="C1146" t="str">
            <v>STM</v>
          </cell>
        </row>
        <row r="1146">
          <cell r="F1146" t="str">
            <v>第01期</v>
          </cell>
        </row>
        <row r="1146">
          <cell r="I1146" t="str">
            <v>2021.01.02-2021.01.17</v>
          </cell>
        </row>
        <row r="1146">
          <cell r="AA1146">
            <v>267232.479</v>
          </cell>
          <cell r="AB1146">
            <v>267232.48</v>
          </cell>
        </row>
        <row r="1147">
          <cell r="B1147" t="str">
            <v>ACACIA TAURUS</v>
          </cell>
          <cell r="C1147" t="str">
            <v>DWS</v>
          </cell>
        </row>
        <row r="1147">
          <cell r="F1147" t="str">
            <v>第05期</v>
          </cell>
        </row>
        <row r="1147">
          <cell r="I1147" t="str">
            <v>2021.01.05-2021.01.15</v>
          </cell>
        </row>
        <row r="1147">
          <cell r="AA1147">
            <v>52394.5205479452</v>
          </cell>
          <cell r="AB1147">
            <v>52356.99</v>
          </cell>
        </row>
        <row r="1148">
          <cell r="B1148" t="str">
            <v>Heung-A Singapore</v>
          </cell>
          <cell r="C1148" t="str">
            <v>NS</v>
          </cell>
        </row>
        <row r="1148">
          <cell r="F1148" t="str">
            <v>第04期</v>
          </cell>
        </row>
        <row r="1148">
          <cell r="I1148" t="str">
            <v>2021.01.05-2021.01.20</v>
          </cell>
        </row>
        <row r="1148">
          <cell r="Y1148" t="str">
            <v>1.25%佣金</v>
          </cell>
        </row>
        <row r="1148">
          <cell r="AA1148">
            <v>93968.75</v>
          </cell>
          <cell r="AB1148">
            <v>93931.22</v>
          </cell>
        </row>
        <row r="1149">
          <cell r="B1149" t="str">
            <v>Contship Day</v>
          </cell>
          <cell r="C1149" t="str">
            <v>APL</v>
          </cell>
        </row>
        <row r="1149">
          <cell r="F1149" t="str">
            <v>第05期</v>
          </cell>
        </row>
        <row r="1149">
          <cell r="I1149" t="str">
            <v>2021.01.05-2021.01.20</v>
          </cell>
        </row>
        <row r="1149">
          <cell r="Y1149" t="str">
            <v>油样检测费/原船东费用</v>
          </cell>
        </row>
        <row r="1149">
          <cell r="AA1149">
            <v>61014.0883561644</v>
          </cell>
          <cell r="AB1149">
            <v>56320.32</v>
          </cell>
        </row>
        <row r="1150">
          <cell r="B1150" t="str">
            <v>Contship Day</v>
          </cell>
          <cell r="C1150" t="str">
            <v>APL</v>
          </cell>
        </row>
        <row r="1150">
          <cell r="F1150" t="str">
            <v>第05期</v>
          </cell>
        </row>
        <row r="1150">
          <cell r="I1150" t="str">
            <v>2021.01.05-2021.01.20</v>
          </cell>
        </row>
        <row r="1150">
          <cell r="Y1150" t="str">
            <v>向原船东收回费用</v>
          </cell>
        </row>
        <row r="1150">
          <cell r="AA1150">
            <v>15831.48</v>
          </cell>
        </row>
        <row r="1151">
          <cell r="B1151" t="str">
            <v>ACACIA LAN</v>
          </cell>
          <cell r="C1151" t="str">
            <v>STM</v>
          </cell>
        </row>
        <row r="1151">
          <cell r="F1151" t="str">
            <v>第28期</v>
          </cell>
        </row>
        <row r="1151">
          <cell r="I1151" t="str">
            <v>2021.01.06-2021.01.21</v>
          </cell>
        </row>
        <row r="1151">
          <cell r="Y1151" t="str">
            <v>停租釡山换船员2020.11.12 0.88917天/2020/12/06 威海换船员1.35天</v>
          </cell>
        </row>
        <row r="1151">
          <cell r="AA1151">
            <v>72144.08</v>
          </cell>
          <cell r="AB1151">
            <v>72144.08</v>
          </cell>
        </row>
        <row r="1152">
          <cell r="B1152" t="str">
            <v>ACACIA MING</v>
          </cell>
          <cell r="C1152" t="str">
            <v>TCL</v>
          </cell>
        </row>
        <row r="1152">
          <cell r="F1152" t="str">
            <v>第05期</v>
          </cell>
        </row>
        <row r="1152">
          <cell r="I1152" t="str">
            <v>2021.01.08-2021.01.23</v>
          </cell>
        </row>
        <row r="1152">
          <cell r="AA1152">
            <v>87600</v>
          </cell>
          <cell r="AB1152">
            <v>87559.96</v>
          </cell>
        </row>
        <row r="1153">
          <cell r="B1153" t="str">
            <v>A KOU</v>
          </cell>
          <cell r="C1153" t="str">
            <v>KMTC</v>
          </cell>
        </row>
        <row r="1153">
          <cell r="F1153" t="str">
            <v>第09期</v>
          </cell>
        </row>
        <row r="1153">
          <cell r="I1153" t="str">
            <v>2021.01.08-2021.01.23</v>
          </cell>
        </row>
        <row r="1153">
          <cell r="Y1153" t="str">
            <v>1.25%佣金</v>
          </cell>
        </row>
        <row r="1153">
          <cell r="AA1153">
            <v>107400</v>
          </cell>
          <cell r="AB1153">
            <v>107400</v>
          </cell>
        </row>
        <row r="1154">
          <cell r="B1154" t="str">
            <v>ACACIA LIBRA</v>
          </cell>
          <cell r="C1154" t="str">
            <v>COSCO</v>
          </cell>
        </row>
        <row r="1154">
          <cell r="F1154" t="str">
            <v>第09期</v>
          </cell>
        </row>
        <row r="1154">
          <cell r="I1154" t="str">
            <v>2021.01.08-2021.01.10</v>
          </cell>
        </row>
        <row r="1154">
          <cell r="V1154">
            <v>-6658.43</v>
          </cell>
        </row>
        <row r="1154">
          <cell r="Y1154" t="str">
            <v>船员劳务费9-11月</v>
          </cell>
        </row>
        <row r="1154">
          <cell r="AA1154">
            <v>17853.43</v>
          </cell>
          <cell r="AB1154">
            <v>17853.43</v>
          </cell>
        </row>
        <row r="1155">
          <cell r="B1155" t="str">
            <v>ACACIA LIBRA</v>
          </cell>
          <cell r="C1155" t="str">
            <v>COSCO</v>
          </cell>
        </row>
        <row r="1155">
          <cell r="F1155" t="str">
            <v>第09期</v>
          </cell>
        </row>
        <row r="1155">
          <cell r="I1155" t="str">
            <v>2021.01.10-2021.01.23</v>
          </cell>
        </row>
        <row r="1155">
          <cell r="AA1155">
            <v>124735</v>
          </cell>
          <cell r="AB1155">
            <v>124733.06</v>
          </cell>
        </row>
        <row r="1156">
          <cell r="B1156" t="str">
            <v>LISBOA</v>
          </cell>
          <cell r="C1156" t="str">
            <v>STM</v>
          </cell>
        </row>
        <row r="1156">
          <cell r="F1156" t="str">
            <v>第02期</v>
          </cell>
        </row>
        <row r="1156">
          <cell r="I1156" t="str">
            <v>2021.01.17-2021.02.01</v>
          </cell>
        </row>
        <row r="1156">
          <cell r="Y1156" t="str">
            <v>停租机损事故2020.12.07 3.54583天</v>
          </cell>
        </row>
        <row r="1156">
          <cell r="AA1156">
            <v>86575.246</v>
          </cell>
          <cell r="AB1156">
            <v>86575.23</v>
          </cell>
        </row>
        <row r="1157">
          <cell r="B1157" t="str">
            <v>A KEIGA</v>
          </cell>
          <cell r="C1157" t="str">
            <v>DBR</v>
          </cell>
        </row>
        <row r="1157">
          <cell r="F1157" t="str">
            <v>第02期</v>
          </cell>
        </row>
        <row r="1157">
          <cell r="I1157" t="str">
            <v>2021.01.09-2021.01.24</v>
          </cell>
        </row>
        <row r="1157">
          <cell r="AA1157">
            <v>174861.2859</v>
          </cell>
          <cell r="AB1157">
            <v>174861.29</v>
          </cell>
        </row>
        <row r="1158">
          <cell r="B1158" t="str">
            <v>A MIZUHO</v>
          </cell>
          <cell r="C1158" t="str">
            <v>SNL</v>
          </cell>
        </row>
        <row r="1158">
          <cell r="F1158" t="str">
            <v>第01期</v>
          </cell>
        </row>
        <row r="1158">
          <cell r="I1158" t="str">
            <v>2021.01.11-2021.01.16</v>
          </cell>
        </row>
        <row r="1158">
          <cell r="AA1158">
            <v>50266.6666666667</v>
          </cell>
          <cell r="AB1158">
            <v>50226.71</v>
          </cell>
        </row>
        <row r="1159">
          <cell r="B1159" t="str">
            <v>ACACIA HAWK</v>
          </cell>
          <cell r="C1159" t="str">
            <v>CMS</v>
          </cell>
        </row>
        <row r="1159">
          <cell r="F1159" t="str">
            <v>第73期</v>
          </cell>
        </row>
        <row r="1159">
          <cell r="I1159" t="str">
            <v>2021.01.12-2021.01.27</v>
          </cell>
        </row>
        <row r="1159">
          <cell r="AA1159">
            <v>105542.465753425</v>
          </cell>
          <cell r="AB1159">
            <v>105515.01</v>
          </cell>
        </row>
        <row r="1160">
          <cell r="B1160" t="str">
            <v>ACACIA REI</v>
          </cell>
          <cell r="C1160" t="str">
            <v>STM</v>
          </cell>
        </row>
        <row r="1160">
          <cell r="F1160" t="str">
            <v>第10期</v>
          </cell>
        </row>
        <row r="1160">
          <cell r="I1160" t="str">
            <v>2021.01.13-2021.01.28</v>
          </cell>
        </row>
        <row r="1160">
          <cell r="AA1160">
            <v>181200</v>
          </cell>
          <cell r="AB1160">
            <v>181200</v>
          </cell>
        </row>
        <row r="1161">
          <cell r="B1161" t="str">
            <v>Heung-A Jakarta </v>
          </cell>
          <cell r="C1161" t="str">
            <v>PAN</v>
          </cell>
        </row>
        <row r="1161">
          <cell r="F1161" t="str">
            <v>第07期</v>
          </cell>
        </row>
        <row r="1161">
          <cell r="I1161" t="str">
            <v>2021.01.14-2021.01.29</v>
          </cell>
        </row>
        <row r="1161">
          <cell r="Y1161" t="str">
            <v>船东费</v>
          </cell>
        </row>
        <row r="1161">
          <cell r="AA1161">
            <v>73204.87</v>
          </cell>
          <cell r="AB1161">
            <v>73177.39</v>
          </cell>
        </row>
        <row r="1162">
          <cell r="B1162" t="str">
            <v>ACACIA MAKOTO</v>
          </cell>
          <cell r="C1162" t="str">
            <v>STM</v>
          </cell>
        </row>
        <row r="1162">
          <cell r="F1162" t="str">
            <v>第63期</v>
          </cell>
        </row>
        <row r="1162">
          <cell r="I1162" t="str">
            <v>2021.01.14-2021.01.29</v>
          </cell>
        </row>
        <row r="1162">
          <cell r="Y1162" t="str">
            <v>停租电罗经故障2020/12/06 1.30958天/2020.10.29釜山更换船员0.66667天</v>
          </cell>
        </row>
        <row r="1162">
          <cell r="AA1162">
            <v>133593.65</v>
          </cell>
          <cell r="AB1162">
            <v>133593.65</v>
          </cell>
        </row>
        <row r="1163">
          <cell r="B1163" t="str">
            <v>Heung-A Manila</v>
          </cell>
          <cell r="C1163" t="str">
            <v>MIS</v>
          </cell>
        </row>
        <row r="1163">
          <cell r="F1163" t="str">
            <v>第06期</v>
          </cell>
        </row>
        <row r="1163">
          <cell r="I1163" t="str">
            <v>2021.01.14-2021.01.29</v>
          </cell>
        </row>
        <row r="1163">
          <cell r="Y1163" t="str">
            <v>1.25%佣金/供船备用金</v>
          </cell>
        </row>
        <row r="1163">
          <cell r="AA1163">
            <v>81454.2808219178</v>
          </cell>
          <cell r="AB1163">
            <v>81436.82</v>
          </cell>
        </row>
        <row r="1164">
          <cell r="B1164" t="str">
            <v>A FUJI</v>
          </cell>
          <cell r="C1164" t="str">
            <v>APL</v>
          </cell>
        </row>
        <row r="1164">
          <cell r="F1164" t="str">
            <v>第01期</v>
          </cell>
        </row>
        <row r="1164">
          <cell r="I1164" t="str">
            <v>2021.01.14-2021.01.29</v>
          </cell>
        </row>
        <row r="1164">
          <cell r="Y1164" t="str">
            <v>油样检测费</v>
          </cell>
        </row>
        <row r="1164">
          <cell r="AA1164">
            <v>246900</v>
          </cell>
          <cell r="AB1164">
            <v>246892.52</v>
          </cell>
        </row>
        <row r="1165">
          <cell r="B1165" t="str">
            <v>ACACIA TAURUS</v>
          </cell>
          <cell r="C1165" t="str">
            <v>DWS</v>
          </cell>
        </row>
        <row r="1165">
          <cell r="F1165" t="str">
            <v>第06期</v>
          </cell>
        </row>
        <row r="1165">
          <cell r="I1165" t="str">
            <v>2021.01.15-2021.01.30</v>
          </cell>
        </row>
        <row r="1165">
          <cell r="AA1165">
            <v>81591.7808219178</v>
          </cell>
          <cell r="AB1165">
            <v>81554.31</v>
          </cell>
        </row>
        <row r="1166">
          <cell r="B1166" t="str">
            <v>A MIZUHO</v>
          </cell>
          <cell r="C1166" t="str">
            <v>SNL</v>
          </cell>
        </row>
        <row r="1166">
          <cell r="F1166" t="str">
            <v>prefinal</v>
          </cell>
        </row>
        <row r="1166">
          <cell r="I1166" t="str">
            <v>2021.01.16-2021.01.21</v>
          </cell>
        </row>
        <row r="1166">
          <cell r="Y1166" t="str">
            <v>交还船检验费</v>
          </cell>
        </row>
        <row r="1166">
          <cell r="AA1166">
            <v>76346.7831846154</v>
          </cell>
          <cell r="AB1166">
            <v>76306.81</v>
          </cell>
        </row>
        <row r="1167">
          <cell r="B1167" t="str">
            <v>A MIZUHO</v>
          </cell>
          <cell r="C1167" t="str">
            <v>SNL</v>
          </cell>
        </row>
        <row r="1167">
          <cell r="F1167" t="str">
            <v>final</v>
          </cell>
        </row>
        <row r="1167">
          <cell r="I1167" t="str">
            <v>2021.01.16-2021.01.21</v>
          </cell>
        </row>
        <row r="1167">
          <cell r="V1167">
            <v>-1110</v>
          </cell>
        </row>
        <row r="1167">
          <cell r="Y1167" t="str">
            <v>V.2102劳务费</v>
          </cell>
        </row>
        <row r="1167">
          <cell r="AA1167">
            <v>4110</v>
          </cell>
        </row>
        <row r="1168">
          <cell r="B1168" t="str">
            <v>A ROKU</v>
          </cell>
          <cell r="C1168" t="str">
            <v>TSL</v>
          </cell>
        </row>
        <row r="1168">
          <cell r="F1168" t="str">
            <v>第06期</v>
          </cell>
        </row>
        <row r="1168">
          <cell r="I1168" t="str">
            <v>2021.01.16-2021.02.01</v>
          </cell>
        </row>
        <row r="1168">
          <cell r="Y1168" t="str">
            <v>1.25%佣金/船东费</v>
          </cell>
        </row>
        <row r="1168">
          <cell r="AA1168">
            <v>142829.35</v>
          </cell>
          <cell r="AB1168">
            <v>142811.9</v>
          </cell>
        </row>
        <row r="1169">
          <cell r="B1169" t="str">
            <v>A FUKU</v>
          </cell>
          <cell r="C1169" t="str">
            <v>TSL</v>
          </cell>
        </row>
        <row r="1169">
          <cell r="F1169" t="str">
            <v>第08期</v>
          </cell>
        </row>
        <row r="1169">
          <cell r="I1169" t="str">
            <v>2021.01.16-2021.02.01</v>
          </cell>
        </row>
        <row r="1169">
          <cell r="Y1169" t="str">
            <v>1.25%佣金/船东费</v>
          </cell>
        </row>
        <row r="1169">
          <cell r="AA1169">
            <v>108916.67</v>
          </cell>
          <cell r="AB1169">
            <v>108899.2</v>
          </cell>
        </row>
        <row r="1170">
          <cell r="B1170" t="str">
            <v>JRS CARINA</v>
          </cell>
          <cell r="C1170" t="str">
            <v>CCL</v>
          </cell>
        </row>
        <row r="1170">
          <cell r="F1170" t="str">
            <v>第63期</v>
          </cell>
        </row>
        <row r="1170">
          <cell r="I1170" t="str">
            <v>2021.01.15-2021.01.30</v>
          </cell>
        </row>
        <row r="1170">
          <cell r="AA1170">
            <v>109900</v>
          </cell>
          <cell r="AB1170">
            <v>109892.54</v>
          </cell>
        </row>
        <row r="1171">
          <cell r="B1171" t="str">
            <v>ACACIA ARIES</v>
          </cell>
          <cell r="C1171" t="str">
            <v>STM</v>
          </cell>
        </row>
        <row r="1171">
          <cell r="F1171" t="str">
            <v>第23期</v>
          </cell>
        </row>
        <row r="1171">
          <cell r="I1171" t="str">
            <v>2021.01.15-2021.01.30</v>
          </cell>
        </row>
        <row r="1171">
          <cell r="Y1171" t="str">
            <v>停租2020.10.28 釜山换船员1.1775天/ 2020.11.03 - 2020.11.04 在神户更换船员1.1292天</v>
          </cell>
        </row>
        <row r="1171">
          <cell r="AA1171">
            <v>70218.11</v>
          </cell>
          <cell r="AB1171">
            <v>70218.25</v>
          </cell>
        </row>
        <row r="1172">
          <cell r="B1172" t="str">
            <v>A MIZUHO</v>
          </cell>
          <cell r="C1172" t="str">
            <v>DBR</v>
          </cell>
        </row>
        <row r="1172">
          <cell r="F1172" t="str">
            <v>第01期</v>
          </cell>
        </row>
        <row r="1172">
          <cell r="I1172" t="str">
            <v>2021.01.24-2021.02.03</v>
          </cell>
        </row>
        <row r="1172">
          <cell r="Y1172" t="str">
            <v>交船检验费</v>
          </cell>
        </row>
        <row r="1172">
          <cell r="AA1172">
            <v>99750</v>
          </cell>
          <cell r="AB1172">
            <v>99750</v>
          </cell>
        </row>
        <row r="1173">
          <cell r="B1173" t="str">
            <v>A KIBO</v>
          </cell>
          <cell r="C1173" t="str">
            <v>GMS</v>
          </cell>
        </row>
        <row r="1173">
          <cell r="F1173" t="str">
            <v>第04期</v>
          </cell>
        </row>
        <row r="1173">
          <cell r="I1173" t="str">
            <v>2021.01.16-2021.01.31</v>
          </cell>
        </row>
        <row r="1173">
          <cell r="Y1173" t="str">
            <v>1.25%佣金</v>
          </cell>
        </row>
        <row r="1173">
          <cell r="AA1173">
            <v>171243.75</v>
          </cell>
          <cell r="AB1173">
            <v>171243.75</v>
          </cell>
        </row>
        <row r="1174">
          <cell r="B1174" t="str">
            <v>ACACIA VIRGO</v>
          </cell>
          <cell r="C1174" t="str">
            <v>SCP</v>
          </cell>
        </row>
        <row r="1174">
          <cell r="F1174" t="str">
            <v>prefinal</v>
          </cell>
        </row>
        <row r="1174">
          <cell r="I1174" t="str">
            <v>2021.01.17-2021.01.20</v>
          </cell>
        </row>
        <row r="1174">
          <cell r="Y1174" t="str">
            <v>1.25%佣金/停租2021.01.03 1130-1.06 1000UTC 2.9375天空置</v>
          </cell>
        </row>
        <row r="1174">
          <cell r="AA1174">
            <v>409.13006849315</v>
          </cell>
          <cell r="AB1174">
            <v>412.07</v>
          </cell>
        </row>
        <row r="1175">
          <cell r="B1175" t="str">
            <v>ACACIA VIRGO</v>
          </cell>
          <cell r="C1175" t="str">
            <v>SCP</v>
          </cell>
        </row>
        <row r="1175">
          <cell r="F1175" t="str">
            <v>prefinal</v>
          </cell>
        </row>
        <row r="1175">
          <cell r="I1175" t="str">
            <v>2021.01.20-2021.02.01</v>
          </cell>
        </row>
        <row r="1175">
          <cell r="Y1175" t="str">
            <v>1.25%佣金</v>
          </cell>
        </row>
        <row r="1175">
          <cell r="AA1175">
            <v>93727.5202739726</v>
          </cell>
          <cell r="AB1175">
            <v>93717.2</v>
          </cell>
        </row>
        <row r="1176">
          <cell r="B1176" t="str">
            <v>ACACIA WA</v>
          </cell>
          <cell r="C1176" t="str">
            <v>STM</v>
          </cell>
        </row>
        <row r="1176">
          <cell r="F1176" t="str">
            <v>第06期</v>
          </cell>
        </row>
        <row r="1176">
          <cell r="I1176" t="str">
            <v>2021.01.19-2021.02.03</v>
          </cell>
        </row>
        <row r="1176">
          <cell r="AA1176">
            <v>105700</v>
          </cell>
          <cell r="AB1176">
            <v>105700</v>
          </cell>
        </row>
        <row r="1177">
          <cell r="B1177" t="str">
            <v>JRS CORVUS</v>
          </cell>
          <cell r="C1177" t="str">
            <v>STM</v>
          </cell>
        </row>
        <row r="1177">
          <cell r="F1177" t="str">
            <v>第03期</v>
          </cell>
        </row>
        <row r="1177">
          <cell r="I1177" t="str">
            <v>2021.01.19-2121.02.03</v>
          </cell>
        </row>
        <row r="1177">
          <cell r="AA1177">
            <v>105700</v>
          </cell>
          <cell r="AB1177">
            <v>105700</v>
          </cell>
        </row>
        <row r="1178">
          <cell r="B1178" t="str">
            <v>Heung-A Singapore</v>
          </cell>
          <cell r="C1178" t="str">
            <v>NS</v>
          </cell>
        </row>
        <row r="1178">
          <cell r="F1178" t="str">
            <v>第05期</v>
          </cell>
        </row>
        <row r="1178">
          <cell r="I1178" t="str">
            <v>2021.01.20-2021.02.04</v>
          </cell>
        </row>
        <row r="1178">
          <cell r="Y1178" t="str">
            <v>1.25%佣金</v>
          </cell>
        </row>
        <row r="1178">
          <cell r="AA1178">
            <v>93968.75</v>
          </cell>
          <cell r="AB1178">
            <v>93931.29</v>
          </cell>
        </row>
        <row r="1179">
          <cell r="B1179" t="str">
            <v>Contship Day</v>
          </cell>
          <cell r="C1179" t="str">
            <v>APL</v>
          </cell>
        </row>
        <row r="1179">
          <cell r="F1179" t="str">
            <v>第06期</v>
          </cell>
        </row>
        <row r="1179">
          <cell r="I1179" t="str">
            <v>2021.01.20-2021.02.04</v>
          </cell>
        </row>
        <row r="1179">
          <cell r="V1179">
            <v>-12872</v>
          </cell>
        </row>
        <row r="1179">
          <cell r="Y1179" t="str">
            <v>油样检测费/船员劳务费11-12月</v>
          </cell>
        </row>
        <row r="1179">
          <cell r="AA1179">
            <v>86072</v>
          </cell>
          <cell r="AB1179">
            <v>73192.51</v>
          </cell>
        </row>
        <row r="1180">
          <cell r="B1180" t="str">
            <v>ACACIA LAN</v>
          </cell>
          <cell r="C1180" t="str">
            <v>STM</v>
          </cell>
        </row>
        <row r="1180">
          <cell r="F1180" t="str">
            <v>prefinal</v>
          </cell>
        </row>
        <row r="1180">
          <cell r="I1180" t="str">
            <v>2021.01.21-2021.02.02</v>
          </cell>
        </row>
        <row r="1180">
          <cell r="V1180">
            <v>-8100</v>
          </cell>
        </row>
        <row r="1180">
          <cell r="AA1180">
            <v>-159197.291666667</v>
          </cell>
          <cell r="AB1180">
            <v>-159197.29</v>
          </cell>
        </row>
        <row r="1181">
          <cell r="B1181" t="str">
            <v>ACACIA LAN</v>
          </cell>
          <cell r="C1181" t="str">
            <v>STM</v>
          </cell>
        </row>
        <row r="1181">
          <cell r="F1181" t="str">
            <v>final</v>
          </cell>
        </row>
        <row r="1181">
          <cell r="I1181" t="str">
            <v>2021.01.21-2021.02.02</v>
          </cell>
        </row>
        <row r="1181">
          <cell r="AA1181">
            <v>1314.36</v>
          </cell>
          <cell r="AB1181">
            <v>1314.35000000001</v>
          </cell>
        </row>
        <row r="1182">
          <cell r="B1182" t="str">
            <v>ACACIA MING</v>
          </cell>
          <cell r="C1182" t="str">
            <v>TCL</v>
          </cell>
        </row>
        <row r="1182">
          <cell r="F1182" t="str">
            <v>第06期</v>
          </cell>
        </row>
        <row r="1182">
          <cell r="I1182" t="str">
            <v>2021.01.23-2021.02.07</v>
          </cell>
        </row>
        <row r="1182">
          <cell r="Y1182" t="str">
            <v>停租（2021.01.20.0700LT--1.21 1305LT 1.253472天 )</v>
          </cell>
        </row>
        <row r="1182">
          <cell r="AA1182">
            <v>77931.92462</v>
          </cell>
          <cell r="AB1182">
            <v>77891.96</v>
          </cell>
        </row>
        <row r="1183">
          <cell r="B1183" t="str">
            <v>A KOU</v>
          </cell>
          <cell r="C1183" t="str">
            <v>KMTC</v>
          </cell>
        </row>
        <row r="1183">
          <cell r="F1183" t="str">
            <v>第10期</v>
          </cell>
        </row>
        <row r="1183">
          <cell r="I1183" t="str">
            <v>2021.01.23-2021.02.07</v>
          </cell>
        </row>
        <row r="1183">
          <cell r="Y1183" t="str">
            <v>1.25%佣金</v>
          </cell>
        </row>
        <row r="1183">
          <cell r="AA1183">
            <v>107400</v>
          </cell>
          <cell r="AB1183">
            <v>107400</v>
          </cell>
        </row>
        <row r="1184">
          <cell r="B1184" t="str">
            <v>ACACIA LIBRA</v>
          </cell>
          <cell r="C1184" t="str">
            <v>COSCO</v>
          </cell>
        </row>
        <row r="1184">
          <cell r="F1184" t="str">
            <v>第10期</v>
          </cell>
        </row>
        <row r="1184">
          <cell r="I1184" t="str">
            <v>2021.01.23-2021.02.07</v>
          </cell>
        </row>
        <row r="1184">
          <cell r="V1184">
            <v>-2623.8</v>
          </cell>
        </row>
        <row r="1184">
          <cell r="Y1184" t="str">
            <v>船员劳务费12月</v>
          </cell>
        </row>
        <row r="1184">
          <cell r="AA1184">
            <v>146548.8</v>
          </cell>
          <cell r="AB1184">
            <v>146546.86</v>
          </cell>
        </row>
        <row r="1185">
          <cell r="B1185" t="str">
            <v>A KEIGA</v>
          </cell>
          <cell r="C1185" t="str">
            <v>DBR</v>
          </cell>
        </row>
        <row r="1185">
          <cell r="F1185" t="str">
            <v>第03期</v>
          </cell>
        </row>
        <row r="1185">
          <cell r="I1185" t="str">
            <v>2021.01.24-2021.02.08</v>
          </cell>
        </row>
        <row r="1185">
          <cell r="Y1185" t="str">
            <v>交船检验费</v>
          </cell>
        </row>
        <row r="1185">
          <cell r="AA1185">
            <v>97700</v>
          </cell>
          <cell r="AB1185">
            <v>97700</v>
          </cell>
        </row>
        <row r="1186">
          <cell r="B1186" t="str">
            <v>ACACIA HAWK</v>
          </cell>
          <cell r="C1186" t="str">
            <v>CMS</v>
          </cell>
        </row>
        <row r="1186">
          <cell r="F1186" t="str">
            <v>第74期</v>
          </cell>
        </row>
        <row r="1186">
          <cell r="I1186" t="str">
            <v>2021.01.27-2021.02.11</v>
          </cell>
        </row>
        <row r="1186">
          <cell r="AA1186">
            <v>105542.465753425</v>
          </cell>
          <cell r="AB1186">
            <v>105514.98</v>
          </cell>
        </row>
        <row r="1187">
          <cell r="B1187" t="str">
            <v>ACACIA REI</v>
          </cell>
          <cell r="C1187" t="str">
            <v>STM</v>
          </cell>
        </row>
        <row r="1187">
          <cell r="F1187" t="str">
            <v>第11期</v>
          </cell>
        </row>
        <row r="1187">
          <cell r="I1187" t="str">
            <v>2021.01.28-2021.02.12</v>
          </cell>
        </row>
        <row r="1187">
          <cell r="AA1187">
            <v>181200</v>
          </cell>
          <cell r="AB1187">
            <v>181200</v>
          </cell>
        </row>
        <row r="1188">
          <cell r="B1188" t="str">
            <v>Heung-A Jakarta </v>
          </cell>
          <cell r="C1188" t="str">
            <v>PAN</v>
          </cell>
        </row>
        <row r="1188">
          <cell r="F1188" t="str">
            <v>第08期</v>
          </cell>
        </row>
        <row r="1188">
          <cell r="I1188" t="str">
            <v>2021.01.29-2021.02.13</v>
          </cell>
        </row>
        <row r="1188">
          <cell r="AA1188">
            <v>78462.5</v>
          </cell>
          <cell r="AB1188">
            <v>78435.04</v>
          </cell>
        </row>
        <row r="1189">
          <cell r="B1189" t="str">
            <v>ACACIA MAKOTO</v>
          </cell>
          <cell r="C1189" t="str">
            <v>STM</v>
          </cell>
        </row>
        <row r="1189">
          <cell r="F1189" t="str">
            <v>第64期</v>
          </cell>
        </row>
        <row r="1189">
          <cell r="I1189" t="str">
            <v>2021.01.29-2021.02.13</v>
          </cell>
        </row>
        <row r="1189">
          <cell r="AA1189">
            <v>166200</v>
          </cell>
          <cell r="AB1189">
            <v>166200</v>
          </cell>
        </row>
        <row r="1190">
          <cell r="B1190" t="str">
            <v>A FUJI</v>
          </cell>
          <cell r="C1190" t="str">
            <v>APL</v>
          </cell>
        </row>
        <row r="1190">
          <cell r="F1190" t="str">
            <v>第02期</v>
          </cell>
        </row>
        <row r="1190">
          <cell r="I1190" t="str">
            <v>2021.01.29-2021.02.13</v>
          </cell>
        </row>
        <row r="1190">
          <cell r="Y1190" t="str">
            <v>油样检测费</v>
          </cell>
        </row>
        <row r="1190">
          <cell r="AA1190">
            <v>369315.333</v>
          </cell>
          <cell r="AB1190">
            <v>369308.42</v>
          </cell>
        </row>
        <row r="1191">
          <cell r="B1191" t="str">
            <v>Heung-A Manila</v>
          </cell>
          <cell r="C1191" t="str">
            <v>MIS</v>
          </cell>
        </row>
        <row r="1191">
          <cell r="F1191" t="str">
            <v>final</v>
          </cell>
        </row>
        <row r="1191">
          <cell r="I1191" t="str">
            <v>2021.01.29-2021.02.02</v>
          </cell>
        </row>
        <row r="1191">
          <cell r="Y1191" t="str">
            <v>1.25%佣金/停租左舷舷梯损坏只能右舷靠泊 2021/2/2 0600-1600 0.417天</v>
          </cell>
        </row>
        <row r="1191">
          <cell r="AA1191">
            <v>-1896.57845343843</v>
          </cell>
          <cell r="AB1191">
            <v>-1896.44</v>
          </cell>
        </row>
        <row r="1192">
          <cell r="B1192" t="str">
            <v>A ROKU</v>
          </cell>
          <cell r="C1192" t="str">
            <v>TSL</v>
          </cell>
        </row>
        <row r="1192">
          <cell r="F1192" t="str">
            <v>第07期</v>
          </cell>
        </row>
        <row r="1192">
          <cell r="I1192" t="str">
            <v>2021.02.01-2021.02.16</v>
          </cell>
        </row>
        <row r="1192">
          <cell r="V1192">
            <v>-742.52</v>
          </cell>
        </row>
        <row r="1192">
          <cell r="Y1192" t="str">
            <v>1.25%佣金/冷箱劳务费/停租货柜倒塌（2020.11.10 0630-11.12 2106 2.61天）</v>
          </cell>
        </row>
        <row r="1192">
          <cell r="AA1192">
            <v>139720.337705479</v>
          </cell>
          <cell r="AB1192">
            <v>139702.87</v>
          </cell>
        </row>
        <row r="1193">
          <cell r="B1193" t="str">
            <v>JRS CARINA</v>
          </cell>
          <cell r="C1193" t="str">
            <v>CCL</v>
          </cell>
        </row>
        <row r="1193">
          <cell r="F1193" t="str">
            <v>第64期</v>
          </cell>
        </row>
        <row r="1193">
          <cell r="I1193" t="str">
            <v>2021.01.30-2021.02.14</v>
          </cell>
        </row>
        <row r="1193">
          <cell r="Y1193" t="str">
            <v>船东费</v>
          </cell>
        </row>
        <row r="1193">
          <cell r="AA1193">
            <v>109657.69</v>
          </cell>
          <cell r="AB1193">
            <v>109650.23</v>
          </cell>
        </row>
        <row r="1194">
          <cell r="B1194" t="str">
            <v>ACACIA ARIES</v>
          </cell>
          <cell r="C1194" t="str">
            <v>STM</v>
          </cell>
        </row>
        <row r="1194">
          <cell r="F1194" t="str">
            <v>第24期</v>
          </cell>
        </row>
        <row r="1194">
          <cell r="I1194" t="str">
            <v>2021.01.30-2021.02.14</v>
          </cell>
        </row>
        <row r="1194">
          <cell r="AA1194">
            <v>83150</v>
          </cell>
          <cell r="AB1194">
            <v>83150</v>
          </cell>
        </row>
        <row r="1195">
          <cell r="B1195" t="str">
            <v>ACACIA TAURUS</v>
          </cell>
          <cell r="C1195" t="str">
            <v>DWS</v>
          </cell>
        </row>
        <row r="1195">
          <cell r="F1195" t="str">
            <v>第07期</v>
          </cell>
        </row>
        <row r="1195">
          <cell r="I1195" t="str">
            <v>2021.01.30-2021.02.14</v>
          </cell>
        </row>
        <row r="1195">
          <cell r="Y1195" t="str">
            <v>船东费</v>
          </cell>
        </row>
        <row r="1195">
          <cell r="AA1195">
            <v>81388.3108219178</v>
          </cell>
          <cell r="AB1195">
            <v>81350.84</v>
          </cell>
        </row>
        <row r="1196">
          <cell r="B1196" t="str">
            <v>A KIBO</v>
          </cell>
          <cell r="C1196" t="str">
            <v>GMS</v>
          </cell>
        </row>
        <row r="1196">
          <cell r="F1196" t="str">
            <v>第05期</v>
          </cell>
        </row>
        <row r="1196">
          <cell r="I1196" t="str">
            <v>2021.01.31-2021.02.15</v>
          </cell>
        </row>
        <row r="1196">
          <cell r="Y1196" t="str">
            <v>1.25%佣金/交船检验费/停租2021.01.05 0250-1300 0.42361天，香港上船员</v>
          </cell>
        </row>
        <row r="1196">
          <cell r="AA1196">
            <v>165337.3823375</v>
          </cell>
          <cell r="AB1196">
            <v>165337.36</v>
          </cell>
        </row>
        <row r="1197">
          <cell r="B1197" t="str">
            <v>A FUKU</v>
          </cell>
          <cell r="C1197" t="str">
            <v>TSL</v>
          </cell>
        </row>
        <row r="1197">
          <cell r="F1197" t="str">
            <v>第09期</v>
          </cell>
        </row>
        <row r="1197">
          <cell r="I1197" t="str">
            <v>2021.02.01-2021.02.16</v>
          </cell>
        </row>
        <row r="1197">
          <cell r="Y1197" t="str">
            <v>1.25%佣金</v>
          </cell>
        </row>
        <row r="1197">
          <cell r="AA1197">
            <v>104287.5</v>
          </cell>
          <cell r="AB1197">
            <v>104270.05</v>
          </cell>
        </row>
        <row r="1198">
          <cell r="B1198" t="str">
            <v>LISBOA</v>
          </cell>
          <cell r="C1198" t="str">
            <v>STM</v>
          </cell>
        </row>
        <row r="1198">
          <cell r="F1198" t="str">
            <v>prefinal</v>
          </cell>
        </row>
        <row r="1198">
          <cell r="I1198" t="str">
            <v>2021.02.01-2021.02.21</v>
          </cell>
        </row>
        <row r="1198">
          <cell r="AA1198">
            <v>130627.726</v>
          </cell>
          <cell r="AB1198">
            <v>130627.39</v>
          </cell>
        </row>
        <row r="1199">
          <cell r="B1199" t="str">
            <v>LISBOA</v>
          </cell>
          <cell r="C1199" t="str">
            <v>STM</v>
          </cell>
        </row>
        <row r="1199">
          <cell r="F1199" t="str">
            <v>final</v>
          </cell>
        </row>
        <row r="1199">
          <cell r="I1199" t="str">
            <v>2021.02.01-2021.02.21</v>
          </cell>
        </row>
        <row r="1199">
          <cell r="V1199">
            <v>-2860</v>
          </cell>
        </row>
        <row r="1199">
          <cell r="Y1199" t="str">
            <v>劳务费V.2044-2106</v>
          </cell>
        </row>
        <row r="1199">
          <cell r="AA1199">
            <v>2860</v>
          </cell>
        </row>
        <row r="1200">
          <cell r="B1200" t="str">
            <v>ACACIA VIRGO</v>
          </cell>
          <cell r="C1200" t="str">
            <v>SCP</v>
          </cell>
        </row>
        <row r="1200">
          <cell r="F1200" t="str">
            <v>prefinal2</v>
          </cell>
        </row>
        <row r="1200">
          <cell r="I1200" t="str">
            <v>2021.02.01-2021.02.07</v>
          </cell>
        </row>
        <row r="1200">
          <cell r="V1200">
            <v>-6701</v>
          </cell>
        </row>
        <row r="1200">
          <cell r="Y1200" t="str">
            <v>1.25%佣金/还船检验费/DLC招待费/船员劳务费v.2042-2052 v.2101-2104/收回不合理9期船东费/</v>
          </cell>
        </row>
        <row r="1200">
          <cell r="AA1200">
            <v>-454.097745433803</v>
          </cell>
        </row>
        <row r="1201">
          <cell r="B1201" t="str">
            <v>ACACIA VIRGO</v>
          </cell>
          <cell r="C1201" t="str">
            <v>SCP</v>
          </cell>
        </row>
        <row r="1201">
          <cell r="F1201" t="str">
            <v>final</v>
          </cell>
        </row>
        <row r="1201">
          <cell r="I1201" t="str">
            <v>2021.02.01-2021.02.07</v>
          </cell>
        </row>
        <row r="1201">
          <cell r="AA1201">
            <v>1104.55</v>
          </cell>
        </row>
        <row r="1202">
          <cell r="B1202" t="str">
            <v>Heung-A Manila</v>
          </cell>
          <cell r="C1202" t="str">
            <v>SCP</v>
          </cell>
        </row>
        <row r="1202">
          <cell r="F1202" t="str">
            <v>第01期</v>
          </cell>
        </row>
        <row r="1202">
          <cell r="I1202" t="str">
            <v>2021.02.02-2021.02.17</v>
          </cell>
        </row>
        <row r="1202">
          <cell r="Y1202" t="str">
            <v>1.25%佣金</v>
          </cell>
        </row>
        <row r="1202">
          <cell r="AA1202">
            <v>130631.834229637</v>
          </cell>
          <cell r="AB1202">
            <v>130276.63</v>
          </cell>
        </row>
        <row r="1203">
          <cell r="B1203" t="str">
            <v>ACACIA WA</v>
          </cell>
          <cell r="C1203" t="str">
            <v>STM</v>
          </cell>
        </row>
        <row r="1203">
          <cell r="F1203" t="str">
            <v>第07期</v>
          </cell>
        </row>
        <row r="1203">
          <cell r="I1203" t="str">
            <v>2021.02.03-2021.02.18</v>
          </cell>
        </row>
        <row r="1203">
          <cell r="AA1203">
            <v>105700</v>
          </cell>
          <cell r="AB1203">
            <v>105700</v>
          </cell>
        </row>
        <row r="1204">
          <cell r="B1204" t="str">
            <v>JRS CORVUS</v>
          </cell>
          <cell r="C1204" t="str">
            <v>STM</v>
          </cell>
        </row>
        <row r="1204">
          <cell r="F1204" t="str">
            <v>第04期</v>
          </cell>
        </row>
        <row r="1204">
          <cell r="I1204" t="str">
            <v>2021.02.03-2021.02.18</v>
          </cell>
        </row>
        <row r="1204">
          <cell r="Y1204" t="str">
            <v>停租主机故障（日本）2021/02/08 16:00 - 2021/02/08 21:00 0.20833天</v>
          </cell>
        </row>
        <row r="1204">
          <cell r="AA1204">
            <v>104083.567933333</v>
          </cell>
          <cell r="AB1204">
            <v>104083.54</v>
          </cell>
        </row>
        <row r="1205">
          <cell r="B1205" t="str">
            <v>A MIZUHO</v>
          </cell>
          <cell r="C1205" t="str">
            <v>DBR</v>
          </cell>
        </row>
        <row r="1205">
          <cell r="F1205" t="str">
            <v>prefinal</v>
          </cell>
        </row>
        <row r="1205">
          <cell r="I1205" t="str">
            <v>2021.02.03-2021.02.05</v>
          </cell>
        </row>
        <row r="1205">
          <cell r="V1205">
            <v>-2735</v>
          </cell>
        </row>
        <row r="1205">
          <cell r="Y1205" t="str">
            <v>还船检验费/劳务费1.29-2.01</v>
          </cell>
        </row>
        <row r="1205">
          <cell r="AA1205">
            <v>119502.5346</v>
          </cell>
          <cell r="AB1205">
            <v>119502.54</v>
          </cell>
        </row>
        <row r="1206">
          <cell r="B1206" t="str">
            <v>A MIZUHO</v>
          </cell>
          <cell r="C1206" t="str">
            <v>DBR</v>
          </cell>
        </row>
        <row r="1206">
          <cell r="F1206" t="str">
            <v>final</v>
          </cell>
        </row>
        <row r="1206">
          <cell r="I1206" t="str">
            <v>2021.02.03-2021.02.05</v>
          </cell>
        </row>
        <row r="1206">
          <cell r="AA1206">
            <v>1000</v>
          </cell>
          <cell r="AB1206">
            <v>1000</v>
          </cell>
        </row>
        <row r="1207">
          <cell r="B1207" t="str">
            <v>Heung-A Singapore</v>
          </cell>
          <cell r="C1207" t="str">
            <v>NS</v>
          </cell>
        </row>
        <row r="1207">
          <cell r="F1207" t="str">
            <v>第06期</v>
          </cell>
        </row>
        <row r="1207">
          <cell r="I1207" t="str">
            <v>2021.02.04-2021.02.19</v>
          </cell>
        </row>
        <row r="1207">
          <cell r="Y1207" t="str">
            <v>1.25%佣金</v>
          </cell>
        </row>
        <row r="1207">
          <cell r="AA1207">
            <v>93968.75</v>
          </cell>
          <cell r="AB1207">
            <v>93931.3</v>
          </cell>
        </row>
        <row r="1208">
          <cell r="B1208" t="str">
            <v>Contship Day</v>
          </cell>
          <cell r="C1208" t="str">
            <v>APL</v>
          </cell>
        </row>
        <row r="1208">
          <cell r="F1208" t="str">
            <v>第07期</v>
          </cell>
        </row>
        <row r="1208">
          <cell r="I1208" t="str">
            <v>2021.02.04-2021.02.19</v>
          </cell>
        </row>
        <row r="1208">
          <cell r="Y1208" t="str">
            <v>油样检测费</v>
          </cell>
        </row>
        <row r="1208">
          <cell r="AA1208">
            <v>73211.31</v>
          </cell>
          <cell r="AB1208">
            <v>73276.25</v>
          </cell>
        </row>
        <row r="1209">
          <cell r="B1209" t="str">
            <v>ACACIA MING</v>
          </cell>
          <cell r="C1209" t="str">
            <v>TCL</v>
          </cell>
        </row>
        <row r="1209">
          <cell r="F1209" t="str">
            <v>prefinal</v>
          </cell>
        </row>
        <row r="1209">
          <cell r="I1209" t="str">
            <v>2021.02.07-2021.02.09</v>
          </cell>
        </row>
        <row r="1209">
          <cell r="Y1209" t="str">
            <v>还船检验费/主机失控，2020.02.06 1500时-2.09 1055 2.829861天/主机故障，1.23 1918时-2245时  停租0.14375天</v>
          </cell>
        </row>
        <row r="1209">
          <cell r="AA1209">
            <v>-18103.7991</v>
          </cell>
        </row>
        <row r="1210">
          <cell r="B1210" t="str">
            <v>ACACIA MING</v>
          </cell>
          <cell r="C1210" t="str">
            <v>TCL</v>
          </cell>
        </row>
        <row r="1210">
          <cell r="F1210" t="str">
            <v>prefinal</v>
          </cell>
        </row>
        <row r="1210">
          <cell r="I1210" t="str">
            <v>2021.02.09-2021.02.20</v>
          </cell>
        </row>
        <row r="1210">
          <cell r="Y1210" t="str">
            <v>还船右锚脱落，02.15 1640时-02.19 0945时在太仓抛锚，扣租3.711806天</v>
          </cell>
        </row>
        <row r="1210">
          <cell r="AA1210">
            <v>23993.8783482487</v>
          </cell>
        </row>
        <row r="1211">
          <cell r="B1211" t="str">
            <v>ACACIA MING</v>
          </cell>
          <cell r="C1211" t="str">
            <v>TCL</v>
          </cell>
        </row>
        <row r="1211">
          <cell r="F1211" t="str">
            <v>final</v>
          </cell>
        </row>
        <row r="1211">
          <cell r="I1211" t="str">
            <v>2021.02.07-2021.02.20</v>
          </cell>
        </row>
        <row r="1211">
          <cell r="Y1211" t="str">
            <v>还船检验费</v>
          </cell>
        </row>
        <row r="1211">
          <cell r="AA1211">
            <v>5000</v>
          </cell>
        </row>
        <row r="1212">
          <cell r="B1212" t="str">
            <v>A KOU</v>
          </cell>
          <cell r="C1212" t="str">
            <v>KMTC</v>
          </cell>
        </row>
        <row r="1212">
          <cell r="F1212" t="str">
            <v>第11期</v>
          </cell>
        </row>
        <row r="1212">
          <cell r="I1212" t="str">
            <v>2021.02.07-2021.02.22</v>
          </cell>
        </row>
        <row r="1212">
          <cell r="Y1212" t="str">
            <v>1.25%佣金</v>
          </cell>
        </row>
        <row r="1212">
          <cell r="AA1212">
            <v>57400</v>
          </cell>
          <cell r="AB1212">
            <v>57400</v>
          </cell>
        </row>
        <row r="1213">
          <cell r="B1213" t="str">
            <v>ACACIA LIBRA</v>
          </cell>
          <cell r="C1213" t="str">
            <v>COSCO</v>
          </cell>
        </row>
        <row r="1213">
          <cell r="F1213" t="str">
            <v>第11期</v>
          </cell>
        </row>
        <row r="1213">
          <cell r="I1213" t="str">
            <v>2021.02.07-2021.02.22</v>
          </cell>
        </row>
        <row r="1213">
          <cell r="AA1213">
            <v>139633.75</v>
          </cell>
          <cell r="AB1213">
            <v>139601.05</v>
          </cell>
        </row>
        <row r="1214">
          <cell r="B1214" t="str">
            <v>A MIZUHO</v>
          </cell>
          <cell r="C1214" t="str">
            <v>Heung-A</v>
          </cell>
        </row>
        <row r="1214">
          <cell r="F1214" t="str">
            <v>第01期</v>
          </cell>
        </row>
        <row r="1214">
          <cell r="I1214" t="str">
            <v>2021.02.07-2021.02.22</v>
          </cell>
        </row>
        <row r="1214">
          <cell r="AA1214">
            <v>153616.438356164</v>
          </cell>
          <cell r="AB1214">
            <v>153617.5</v>
          </cell>
        </row>
        <row r="1215">
          <cell r="B1215" t="str">
            <v>A KEIGA</v>
          </cell>
          <cell r="C1215" t="str">
            <v>DBR</v>
          </cell>
        </row>
        <row r="1215">
          <cell r="F1215" t="str">
            <v>第04期</v>
          </cell>
        </row>
        <row r="1215">
          <cell r="I1215" t="str">
            <v>2021.02.08-2021.02.23</v>
          </cell>
        </row>
        <row r="1215">
          <cell r="AA1215">
            <v>97350</v>
          </cell>
          <cell r="AB1215">
            <v>97350</v>
          </cell>
        </row>
        <row r="1216">
          <cell r="B1216" t="str">
            <v>ACACIA VIRGO</v>
          </cell>
          <cell r="C1216" t="str">
            <v>FESCO</v>
          </cell>
        </row>
        <row r="1216">
          <cell r="F1216" t="str">
            <v>第01期</v>
          </cell>
        </row>
        <row r="1216">
          <cell r="I1216" t="str">
            <v>2021.02.09-2021.02.19</v>
          </cell>
        </row>
        <row r="1216">
          <cell r="AA1216">
            <v>99433.3333333333</v>
          </cell>
          <cell r="AB1216">
            <v>99433.33</v>
          </cell>
        </row>
        <row r="1217">
          <cell r="B1217" t="str">
            <v>ACACIA HAWK</v>
          </cell>
          <cell r="C1217" t="str">
            <v>CMS</v>
          </cell>
        </row>
        <row r="1217">
          <cell r="F1217" t="str">
            <v>第75期</v>
          </cell>
        </row>
        <row r="1217">
          <cell r="I1217" t="str">
            <v>2021.02.11-2021.02.26</v>
          </cell>
        </row>
        <row r="1217">
          <cell r="AA1217">
            <v>105542.465753425</v>
          </cell>
          <cell r="AB1217">
            <v>105514.98</v>
          </cell>
        </row>
        <row r="1218">
          <cell r="B1218" t="str">
            <v>ACACIA REI</v>
          </cell>
          <cell r="C1218" t="str">
            <v>STM</v>
          </cell>
        </row>
        <row r="1218">
          <cell r="F1218" t="str">
            <v>第12期</v>
          </cell>
        </row>
        <row r="1218">
          <cell r="I1218" t="str">
            <v>2021.02.12-2021.02.27</v>
          </cell>
        </row>
        <row r="1218">
          <cell r="AA1218">
            <v>179553.08</v>
          </cell>
          <cell r="AB1218">
            <v>179553.09</v>
          </cell>
        </row>
        <row r="1219">
          <cell r="B1219" t="str">
            <v>Heung-A Jakarta </v>
          </cell>
          <cell r="C1219" t="str">
            <v>PAN</v>
          </cell>
        </row>
        <row r="1219">
          <cell r="F1219" t="str">
            <v>第09期</v>
          </cell>
        </row>
        <row r="1219">
          <cell r="I1219" t="str">
            <v>2021.02.13-2021.02.28</v>
          </cell>
        </row>
        <row r="1219">
          <cell r="AA1219">
            <v>78065.46</v>
          </cell>
          <cell r="AB1219">
            <v>78037.97</v>
          </cell>
        </row>
        <row r="1220">
          <cell r="B1220" t="str">
            <v>ACACIA MAKOTO</v>
          </cell>
          <cell r="C1220" t="str">
            <v>STM</v>
          </cell>
        </row>
        <row r="1220">
          <cell r="F1220" t="str">
            <v>第65期</v>
          </cell>
        </row>
        <row r="1220">
          <cell r="I1220" t="str">
            <v>2021.02.13-2021.02.28</v>
          </cell>
        </row>
        <row r="1220">
          <cell r="AA1220">
            <v>162671.01</v>
          </cell>
          <cell r="AB1220">
            <v>162671</v>
          </cell>
        </row>
        <row r="1221">
          <cell r="B1221" t="str">
            <v>A FUJI</v>
          </cell>
          <cell r="C1221" t="str">
            <v>APL</v>
          </cell>
        </row>
        <row r="1221">
          <cell r="F1221" t="str">
            <v>第03期</v>
          </cell>
        </row>
        <row r="1221">
          <cell r="I1221" t="str">
            <v>2021.02.13-2021.02.28</v>
          </cell>
        </row>
        <row r="1221">
          <cell r="Y1221" t="str">
            <v>油样检测费</v>
          </cell>
        </row>
        <row r="1221">
          <cell r="AA1221">
            <v>246900</v>
          </cell>
          <cell r="AB1221">
            <v>246892.52</v>
          </cell>
        </row>
        <row r="1222">
          <cell r="B1222" t="str">
            <v>A ROKU</v>
          </cell>
          <cell r="C1222" t="str">
            <v>TSL</v>
          </cell>
        </row>
        <row r="1222">
          <cell r="F1222" t="str">
            <v>第08期</v>
          </cell>
        </row>
        <row r="1222">
          <cell r="I1222" t="str">
            <v>2021.02.16-2021.03.01</v>
          </cell>
        </row>
        <row r="1222">
          <cell r="Y1222" t="str">
            <v>1.25%佣金</v>
          </cell>
        </row>
        <row r="1222">
          <cell r="AA1222">
            <v>119768.75</v>
          </cell>
          <cell r="AB1222">
            <v>119751.28</v>
          </cell>
        </row>
        <row r="1223">
          <cell r="B1223" t="str">
            <v>JRS CARINA</v>
          </cell>
          <cell r="C1223" t="str">
            <v>CCL</v>
          </cell>
        </row>
        <row r="1223">
          <cell r="F1223" t="str">
            <v>第65期</v>
          </cell>
        </row>
        <row r="1223">
          <cell r="I1223" t="str">
            <v>2021.02.14-2021.03.01</v>
          </cell>
        </row>
        <row r="1223">
          <cell r="AA1223">
            <v>109900</v>
          </cell>
          <cell r="AB1223">
            <v>109892.47</v>
          </cell>
        </row>
        <row r="1224">
          <cell r="B1224" t="str">
            <v>ACACIA ARIES</v>
          </cell>
          <cell r="C1224" t="str">
            <v>STM</v>
          </cell>
        </row>
        <row r="1224">
          <cell r="F1224" t="str">
            <v>第25期</v>
          </cell>
        </row>
        <row r="1224">
          <cell r="I1224" t="str">
            <v>2021.02.14-2021.03.01</v>
          </cell>
        </row>
        <row r="1224">
          <cell r="AA1224">
            <v>81539.87</v>
          </cell>
          <cell r="AB1224">
            <v>81539.88</v>
          </cell>
        </row>
        <row r="1225">
          <cell r="B1225" t="str">
            <v>ACACIA TAURUS</v>
          </cell>
          <cell r="C1225" t="str">
            <v>DWS</v>
          </cell>
        </row>
        <row r="1225">
          <cell r="F1225" t="str">
            <v>prefinal</v>
          </cell>
        </row>
        <row r="1225">
          <cell r="I1225" t="str">
            <v>2021.02.14-2021.02.21</v>
          </cell>
        </row>
        <row r="1225">
          <cell r="AA1225">
            <v>34689.5043835616</v>
          </cell>
          <cell r="AB1225">
            <v>34651.99</v>
          </cell>
        </row>
        <row r="1226">
          <cell r="B1226" t="str">
            <v>A KIBO</v>
          </cell>
          <cell r="C1226" t="str">
            <v>GMS</v>
          </cell>
        </row>
        <row r="1226">
          <cell r="F1226" t="str">
            <v>第06期</v>
          </cell>
        </row>
        <row r="1226">
          <cell r="I1226" t="str">
            <v>2021.02.15-2021.03.02</v>
          </cell>
        </row>
        <row r="1226">
          <cell r="Y1226" t="str">
            <v>1.25%佣金</v>
          </cell>
        </row>
        <row r="1226">
          <cell r="AA1226">
            <v>171243.75</v>
          </cell>
          <cell r="AB1226">
            <v>171243.75</v>
          </cell>
        </row>
        <row r="1227">
          <cell r="B1227" t="str">
            <v>A FUKU</v>
          </cell>
          <cell r="C1227" t="str">
            <v>TSL</v>
          </cell>
        </row>
        <row r="1227">
          <cell r="F1227" t="str">
            <v>第10期</v>
          </cell>
        </row>
        <row r="1227">
          <cell r="I1227" t="str">
            <v>2021.02.16-2021.02.27</v>
          </cell>
        </row>
        <row r="1227">
          <cell r="Y1227" t="str">
            <v>1.25%佣金</v>
          </cell>
        </row>
        <row r="1227">
          <cell r="AA1227">
            <v>73964.395</v>
          </cell>
          <cell r="AB1227">
            <v>73964.4</v>
          </cell>
        </row>
        <row r="1228">
          <cell r="B1228" t="str">
            <v>A FUKU</v>
          </cell>
          <cell r="C1228" t="str">
            <v>TSL</v>
          </cell>
        </row>
        <row r="1228">
          <cell r="F1228" t="str">
            <v>第10期</v>
          </cell>
        </row>
        <row r="1228">
          <cell r="I1228" t="str">
            <v>2021.02.27-2021.03.01</v>
          </cell>
        </row>
        <row r="1228">
          <cell r="Y1228" t="str">
            <v>1.25%佣金</v>
          </cell>
        </row>
        <row r="1228">
          <cell r="AA1228">
            <v>18670.575</v>
          </cell>
          <cell r="AB1228">
            <v>18653.09</v>
          </cell>
        </row>
        <row r="1229">
          <cell r="B1229" t="str">
            <v>Heung-A Manila</v>
          </cell>
          <cell r="C1229" t="str">
            <v>SCP</v>
          </cell>
        </row>
        <row r="1229">
          <cell r="F1229" t="str">
            <v>第02期</v>
          </cell>
        </row>
        <row r="1229">
          <cell r="I1229" t="str">
            <v>2021.02.17-2021.03.04</v>
          </cell>
        </row>
        <row r="1229">
          <cell r="Y1229" t="str">
            <v>1.25%佣金</v>
          </cell>
        </row>
        <row r="1229">
          <cell r="AA1229">
            <v>248342.495342466</v>
          </cell>
          <cell r="AB1229">
            <v>248335</v>
          </cell>
        </row>
        <row r="1230">
          <cell r="B1230" t="str">
            <v>ACACIA WA</v>
          </cell>
          <cell r="C1230" t="str">
            <v>STM</v>
          </cell>
        </row>
        <row r="1230">
          <cell r="F1230" t="str">
            <v>第08期</v>
          </cell>
        </row>
        <row r="1230">
          <cell r="I1230" t="str">
            <v>2021.02.18-2021.03.05</v>
          </cell>
        </row>
        <row r="1230">
          <cell r="AA1230">
            <v>88152.07</v>
          </cell>
          <cell r="AB1230">
            <v>88152.07</v>
          </cell>
        </row>
        <row r="1231">
          <cell r="B1231" t="str">
            <v>JRS CORVUS</v>
          </cell>
          <cell r="C1231" t="str">
            <v>STM</v>
          </cell>
        </row>
        <row r="1231">
          <cell r="F1231" t="str">
            <v>第05期</v>
          </cell>
        </row>
        <row r="1231">
          <cell r="I1231" t="str">
            <v>2021.02.18-2021.03.05</v>
          </cell>
        </row>
        <row r="1231">
          <cell r="AA1231">
            <v>105700</v>
          </cell>
          <cell r="AB1231">
            <v>105700</v>
          </cell>
        </row>
        <row r="1232">
          <cell r="B1232" t="str">
            <v>ACACIA VIRGO</v>
          </cell>
          <cell r="C1232" t="str">
            <v>FESCO</v>
          </cell>
        </row>
        <row r="1232">
          <cell r="F1232" t="str">
            <v>第02期</v>
          </cell>
        </row>
        <row r="1232">
          <cell r="I1232" t="str">
            <v>2021.02.19-2021.03.01</v>
          </cell>
        </row>
        <row r="1232">
          <cell r="AA1232">
            <v>99433.3333333333</v>
          </cell>
          <cell r="AB1232">
            <v>99425.86</v>
          </cell>
        </row>
        <row r="1233">
          <cell r="B1233" t="str">
            <v>LISBOA</v>
          </cell>
          <cell r="C1233" t="str">
            <v>QIF</v>
          </cell>
        </row>
        <row r="1233">
          <cell r="F1233" t="str">
            <v>第01期</v>
          </cell>
        </row>
        <row r="1233">
          <cell r="I1233" t="str">
            <v>2021.02.22-2021.03.04</v>
          </cell>
        </row>
        <row r="1233">
          <cell r="AA1233">
            <v>76427.397260274</v>
          </cell>
          <cell r="AB1233">
            <v>76423.63</v>
          </cell>
        </row>
        <row r="1234">
          <cell r="B1234" t="str">
            <v>Heung-A Singapore</v>
          </cell>
          <cell r="C1234" t="str">
            <v>NS</v>
          </cell>
        </row>
        <row r="1234">
          <cell r="F1234" t="str">
            <v>第07期</v>
          </cell>
        </row>
        <row r="1234">
          <cell r="I1234" t="str">
            <v>2021.02.19-2021.03.06</v>
          </cell>
        </row>
        <row r="1234">
          <cell r="Y1234" t="str">
            <v>1.25%佣金</v>
          </cell>
        </row>
        <row r="1234">
          <cell r="AA1234">
            <v>93968.75</v>
          </cell>
          <cell r="AB1234">
            <v>93931.28</v>
          </cell>
        </row>
        <row r="1235">
          <cell r="B1235" t="str">
            <v>Contship Day</v>
          </cell>
          <cell r="C1235" t="str">
            <v>APL</v>
          </cell>
        </row>
        <row r="1235">
          <cell r="F1235" t="str">
            <v>第08期</v>
          </cell>
        </row>
        <row r="1235">
          <cell r="I1235" t="str">
            <v>2021.02.19-2021.03.06</v>
          </cell>
        </row>
        <row r="1235">
          <cell r="Y1235" t="str">
            <v>油样检测费/停租02.04 0000-02.08 2400 5天/2.13 00-2.20 0000 7天</v>
          </cell>
        </row>
        <row r="1235">
          <cell r="AA1235">
            <v>-7286.97</v>
          </cell>
          <cell r="AB1235">
            <v>-7286.97</v>
          </cell>
        </row>
        <row r="1236">
          <cell r="B1236" t="str">
            <v>Contship Day</v>
          </cell>
          <cell r="C1236" t="str">
            <v>APL</v>
          </cell>
        </row>
        <row r="1236">
          <cell r="F1236" t="str">
            <v>第08期</v>
          </cell>
        </row>
        <row r="1236">
          <cell r="I1236" t="str">
            <v>2021.02.19-2021.03.06</v>
          </cell>
        </row>
        <row r="1236">
          <cell r="Y1236" t="str">
            <v>收回原船东费用</v>
          </cell>
        </row>
        <row r="1236">
          <cell r="AA1236">
            <v>22425.69</v>
          </cell>
        </row>
        <row r="1237">
          <cell r="B1237" t="str">
            <v>ACACIA TAURUS</v>
          </cell>
          <cell r="C1237" t="str">
            <v>DWS</v>
          </cell>
        </row>
        <row r="1237">
          <cell r="F1237" t="str">
            <v>prefinal2</v>
          </cell>
        </row>
        <row r="1237">
          <cell r="I1237" t="str">
            <v>2021.02.21-2021.02.24</v>
          </cell>
        </row>
        <row r="1237">
          <cell r="AA1237">
            <v>66123.8161315069</v>
          </cell>
          <cell r="AB1237">
            <v>66086.4</v>
          </cell>
        </row>
        <row r="1238">
          <cell r="B1238" t="str">
            <v>ACACIA TAURUS</v>
          </cell>
          <cell r="C1238" t="str">
            <v>DWS</v>
          </cell>
        </row>
        <row r="1238">
          <cell r="F1238" t="str">
            <v>final</v>
          </cell>
        </row>
        <row r="1238">
          <cell r="I1238" t="str">
            <v>2021.02.21-2021.02.24</v>
          </cell>
        </row>
        <row r="1238">
          <cell r="AA1238">
            <v>2547.08</v>
          </cell>
          <cell r="AB1238">
            <v>2509.61</v>
          </cell>
        </row>
        <row r="1239">
          <cell r="B1239" t="str">
            <v>A MYOKO</v>
          </cell>
          <cell r="C1239" t="str">
            <v>DBR</v>
          </cell>
        </row>
        <row r="1239">
          <cell r="F1239" t="str">
            <v>第01期</v>
          </cell>
        </row>
        <row r="1239">
          <cell r="I1239" t="str">
            <v>2021.02.24-2021.03.11</v>
          </cell>
        </row>
        <row r="1239">
          <cell r="AA1239">
            <v>97700</v>
          </cell>
          <cell r="AB1239">
            <v>97700</v>
          </cell>
        </row>
        <row r="1240">
          <cell r="B1240" t="str">
            <v>A KOU</v>
          </cell>
          <cell r="C1240" t="str">
            <v>KMTC</v>
          </cell>
        </row>
        <row r="1240">
          <cell r="F1240" t="str">
            <v>prefinal</v>
          </cell>
        </row>
        <row r="1240">
          <cell r="I1240" t="str">
            <v>2021.02.22-2021.03.07</v>
          </cell>
        </row>
        <row r="1240">
          <cell r="Y1240" t="str">
            <v>1.25%佣金</v>
          </cell>
        </row>
        <row r="1240">
          <cell r="AA1240">
            <v>-22578.1847</v>
          </cell>
          <cell r="AB1240">
            <v>-22578.18</v>
          </cell>
        </row>
        <row r="1241">
          <cell r="B1241" t="str">
            <v>A KOU</v>
          </cell>
          <cell r="C1241" t="str">
            <v>KMTC</v>
          </cell>
        </row>
        <row r="1241">
          <cell r="F1241" t="str">
            <v>final</v>
          </cell>
        </row>
        <row r="1241">
          <cell r="I1241" t="str">
            <v>2021.02.22-2021.03.07</v>
          </cell>
        </row>
        <row r="1241">
          <cell r="Y1241" t="str">
            <v>1.25%佣金/停租船员重做核酸检测2021.01.30 1942-1.31 2006 1.01667天</v>
          </cell>
        </row>
        <row r="1241">
          <cell r="AA1241">
            <v>12118.7725</v>
          </cell>
          <cell r="AB1241">
            <v>12118.77</v>
          </cell>
        </row>
        <row r="1242">
          <cell r="B1242" t="str">
            <v>ACACIA LIBRA</v>
          </cell>
          <cell r="C1242" t="str">
            <v>COSCO</v>
          </cell>
        </row>
        <row r="1242">
          <cell r="F1242" t="str">
            <v>第12期</v>
          </cell>
        </row>
        <row r="1242">
          <cell r="I1242" t="str">
            <v>2021.02.22-2021.03.09</v>
          </cell>
        </row>
        <row r="1242">
          <cell r="AA1242">
            <v>143925</v>
          </cell>
          <cell r="AB1242">
            <v>143923.06</v>
          </cell>
        </row>
        <row r="1243">
          <cell r="B1243" t="str">
            <v>A MIZUHO</v>
          </cell>
          <cell r="C1243" t="str">
            <v>Heung-A</v>
          </cell>
        </row>
        <row r="1243">
          <cell r="F1243" t="str">
            <v>第02期</v>
          </cell>
        </row>
        <row r="1243">
          <cell r="I1243" t="str">
            <v>2021.02.22-2021.03.09</v>
          </cell>
        </row>
        <row r="1243">
          <cell r="AA1243">
            <v>249808.328356164</v>
          </cell>
          <cell r="AB1243">
            <v>249792.27</v>
          </cell>
        </row>
        <row r="1244">
          <cell r="B1244" t="str">
            <v>A KEIGA</v>
          </cell>
          <cell r="C1244" t="str">
            <v>DBR</v>
          </cell>
        </row>
        <row r="1244">
          <cell r="F1244" t="str">
            <v>第05期</v>
          </cell>
        </row>
        <row r="1244">
          <cell r="I1244" t="str">
            <v>2021.02.23-2021.03.10</v>
          </cell>
        </row>
        <row r="1244">
          <cell r="AA1244">
            <v>97350</v>
          </cell>
          <cell r="AB1244">
            <v>97350</v>
          </cell>
        </row>
        <row r="1245">
          <cell r="B1245" t="str">
            <v>ACACIA MING</v>
          </cell>
          <cell r="C1245" t="str">
            <v>STM</v>
          </cell>
        </row>
        <row r="1245">
          <cell r="F1245" t="str">
            <v>第01期</v>
          </cell>
        </row>
        <row r="1245">
          <cell r="I1245" t="str">
            <v>2021.02.25-2021.03.16</v>
          </cell>
        </row>
        <row r="1245">
          <cell r="AA1245">
            <v>92156.2120666667</v>
          </cell>
          <cell r="AB1245">
            <v>92156.21</v>
          </cell>
        </row>
        <row r="1246">
          <cell r="B1246" t="str">
            <v>ACACIA MING</v>
          </cell>
          <cell r="C1246" t="str">
            <v>STM</v>
          </cell>
        </row>
        <row r="1246">
          <cell r="F1246" t="str">
            <v>final</v>
          </cell>
        </row>
        <row r="1246">
          <cell r="I1246" t="str">
            <v>2021.02.25-2021.03.16</v>
          </cell>
        </row>
        <row r="1246">
          <cell r="AA1246">
            <v>-9369.2</v>
          </cell>
        </row>
        <row r="1247">
          <cell r="B1247" t="str">
            <v>ACACIA HAWK</v>
          </cell>
          <cell r="C1247" t="str">
            <v>CMS</v>
          </cell>
        </row>
        <row r="1247">
          <cell r="F1247" t="str">
            <v>第76期</v>
          </cell>
        </row>
        <row r="1247">
          <cell r="I1247" t="str">
            <v>2021.02.26-2021.03.13</v>
          </cell>
        </row>
        <row r="1247">
          <cell r="AA1247">
            <v>105542.465753425</v>
          </cell>
          <cell r="AB1247">
            <v>105514.95</v>
          </cell>
        </row>
        <row r="1248">
          <cell r="B1248" t="str">
            <v>ACACIA REI</v>
          </cell>
          <cell r="C1248" t="str">
            <v>STM</v>
          </cell>
        </row>
        <row r="1248">
          <cell r="F1248" t="str">
            <v>第13期</v>
          </cell>
        </row>
        <row r="1248">
          <cell r="I1248" t="str">
            <v>2021.02.27-2021.03.14</v>
          </cell>
        </row>
        <row r="1248">
          <cell r="AA1248">
            <v>181200</v>
          </cell>
          <cell r="AB1248">
            <v>181200</v>
          </cell>
        </row>
        <row r="1249">
          <cell r="B1249" t="str">
            <v>ACACIA TAURUS</v>
          </cell>
          <cell r="C1249" t="str">
            <v>RHF</v>
          </cell>
        </row>
        <row r="1249">
          <cell r="F1249" t="str">
            <v>第01期</v>
          </cell>
        </row>
        <row r="1249">
          <cell r="I1249" t="str">
            <v>2021.02.26-2021.03.05</v>
          </cell>
        </row>
        <row r="1249">
          <cell r="AA1249">
            <v>42980</v>
          </cell>
          <cell r="AB1249">
            <v>42962.53</v>
          </cell>
        </row>
        <row r="1250">
          <cell r="B1250" t="str">
            <v>Heung-A Jakarta </v>
          </cell>
          <cell r="C1250" t="str">
            <v>PAN</v>
          </cell>
        </row>
        <row r="1250">
          <cell r="F1250" t="str">
            <v>第10期</v>
          </cell>
        </row>
        <row r="1250">
          <cell r="I1250" t="str">
            <v>2021.02.28-2021.03.15</v>
          </cell>
        </row>
        <row r="1250">
          <cell r="AA1250">
            <v>74093.65</v>
          </cell>
          <cell r="AB1250">
            <v>74066.17</v>
          </cell>
        </row>
        <row r="1251">
          <cell r="B1251" t="str">
            <v>ACACIA MAKOTO</v>
          </cell>
          <cell r="C1251" t="str">
            <v>STM</v>
          </cell>
        </row>
        <row r="1251">
          <cell r="F1251" t="str">
            <v>第66期</v>
          </cell>
        </row>
        <row r="1251">
          <cell r="I1251" t="str">
            <v>2021.02.28-2021.03.15</v>
          </cell>
        </row>
        <row r="1251">
          <cell r="AA1251">
            <v>166200</v>
          </cell>
          <cell r="AB1251">
            <v>166200</v>
          </cell>
        </row>
        <row r="1252">
          <cell r="B1252" t="str">
            <v>A FUJI</v>
          </cell>
          <cell r="C1252" t="str">
            <v>APL</v>
          </cell>
        </row>
        <row r="1252">
          <cell r="F1252" t="str">
            <v>第04期</v>
          </cell>
        </row>
        <row r="1252">
          <cell r="I1252" t="str">
            <v>2021.02.28-2021.03.15</v>
          </cell>
        </row>
        <row r="1252">
          <cell r="Y1252" t="str">
            <v>油样检测费/交船检验费</v>
          </cell>
        </row>
        <row r="1252">
          <cell r="AA1252">
            <v>246359.481</v>
          </cell>
          <cell r="AB1252">
            <v>246352.01</v>
          </cell>
        </row>
        <row r="1253">
          <cell r="B1253" t="str">
            <v>ACACIA VIRGO</v>
          </cell>
          <cell r="C1253" t="str">
            <v>FESCO</v>
          </cell>
        </row>
        <row r="1253">
          <cell r="F1253" t="str">
            <v>第03期</v>
          </cell>
        </row>
        <row r="1253">
          <cell r="I1253" t="str">
            <v>2021.03.01-2021.03.11</v>
          </cell>
        </row>
        <row r="1253">
          <cell r="AA1253">
            <v>99433.3333333333</v>
          </cell>
          <cell r="AB1253">
            <v>99433.33</v>
          </cell>
        </row>
        <row r="1254">
          <cell r="B1254" t="str">
            <v>JRS CARINA</v>
          </cell>
          <cell r="C1254" t="str">
            <v>CCL</v>
          </cell>
        </row>
        <row r="1254">
          <cell r="F1254" t="str">
            <v>第66期</v>
          </cell>
        </row>
        <row r="1254">
          <cell r="I1254" t="str">
            <v>2021.03.01-2021.03.16</v>
          </cell>
        </row>
        <row r="1254">
          <cell r="Y1254" t="str">
            <v>船东费</v>
          </cell>
        </row>
        <row r="1254">
          <cell r="AA1254">
            <v>109638.81</v>
          </cell>
          <cell r="AB1254">
            <v>109631.36</v>
          </cell>
        </row>
        <row r="1255">
          <cell r="B1255" t="str">
            <v>ACACIA ARIES</v>
          </cell>
          <cell r="C1255" t="str">
            <v>STM</v>
          </cell>
        </row>
        <row r="1255">
          <cell r="F1255" t="str">
            <v>第26期</v>
          </cell>
        </row>
        <row r="1255">
          <cell r="I1255" t="str">
            <v>2021.03.01-2021.03.16</v>
          </cell>
        </row>
        <row r="1255">
          <cell r="AA1255">
            <v>83150</v>
          </cell>
          <cell r="AB1255">
            <v>83150</v>
          </cell>
        </row>
        <row r="1256">
          <cell r="B1256" t="str">
            <v>A ROKU</v>
          </cell>
          <cell r="C1256" t="str">
            <v>TSL</v>
          </cell>
        </row>
        <row r="1256">
          <cell r="F1256" t="str">
            <v>第09期</v>
          </cell>
        </row>
        <row r="1256">
          <cell r="I1256" t="str">
            <v>2021.03.01-2021.03.16</v>
          </cell>
        </row>
        <row r="1256">
          <cell r="Y1256" t="str">
            <v>1.25%佣金</v>
          </cell>
        </row>
        <row r="1256">
          <cell r="AA1256">
            <v>138056.25</v>
          </cell>
          <cell r="AB1256">
            <v>138038.8</v>
          </cell>
        </row>
        <row r="1257">
          <cell r="B1257" t="str">
            <v>A FUKU</v>
          </cell>
          <cell r="C1257" t="str">
            <v>TSL</v>
          </cell>
        </row>
        <row r="1257">
          <cell r="F1257" t="str">
            <v>第11期</v>
          </cell>
        </row>
        <row r="1257">
          <cell r="I1257" t="str">
            <v>2021.03.01-2021.03.16</v>
          </cell>
        </row>
        <row r="1257">
          <cell r="Y1257" t="str">
            <v>1.25%佣金</v>
          </cell>
        </row>
        <row r="1257">
          <cell r="AA1257">
            <v>154237.5</v>
          </cell>
          <cell r="AB1257">
            <v>154220.03</v>
          </cell>
        </row>
        <row r="1258">
          <cell r="B1258" t="str">
            <v>LISBOA</v>
          </cell>
          <cell r="C1258" t="str">
            <v>QIF</v>
          </cell>
        </row>
        <row r="1258">
          <cell r="F1258" t="str">
            <v> final</v>
          </cell>
        </row>
        <row r="1258">
          <cell r="I1258" t="str">
            <v>2021.03.04-2021.03.06</v>
          </cell>
        </row>
        <row r="1258">
          <cell r="V1258">
            <v>-245</v>
          </cell>
        </row>
        <row r="1258">
          <cell r="Y1258" t="str">
            <v>交还船检验费/劳务费V.2101W-2104W</v>
          </cell>
        </row>
        <row r="1258">
          <cell r="AA1258">
            <v>13258.1404876712</v>
          </cell>
          <cell r="AB1258">
            <v>13254.47</v>
          </cell>
        </row>
        <row r="1259">
          <cell r="B1259" t="str">
            <v>A KIBO</v>
          </cell>
          <cell r="C1259" t="str">
            <v>GMS</v>
          </cell>
        </row>
        <row r="1259">
          <cell r="F1259" t="str">
            <v>第07期</v>
          </cell>
        </row>
        <row r="1259">
          <cell r="I1259" t="str">
            <v>2021.03.02-2021.03.17</v>
          </cell>
        </row>
        <row r="1259">
          <cell r="V1259">
            <v>-862</v>
          </cell>
        </row>
        <row r="1259">
          <cell r="Y1259" t="str">
            <v>1.25%佣金/船员劳务费V.002S</v>
          </cell>
        </row>
        <row r="1259">
          <cell r="AA1259">
            <v>172105.75</v>
          </cell>
          <cell r="AB1259">
            <v>172105.75</v>
          </cell>
        </row>
        <row r="1260">
          <cell r="B1260" t="str">
            <v>Heung-A Manila</v>
          </cell>
          <cell r="C1260" t="str">
            <v>SCP</v>
          </cell>
        </row>
        <row r="1260">
          <cell r="F1260" t="str">
            <v>第03期</v>
          </cell>
        </row>
        <row r="1260">
          <cell r="I1260" t="str">
            <v>2021.03.04-2021.03.19</v>
          </cell>
        </row>
        <row r="1260">
          <cell r="Y1260" t="str">
            <v>1.25%佣金</v>
          </cell>
        </row>
        <row r="1260">
          <cell r="AA1260">
            <v>130284.075342466</v>
          </cell>
          <cell r="AB1260">
            <v>130276.66</v>
          </cell>
        </row>
        <row r="1261">
          <cell r="B1261" t="str">
            <v>ACACIA WA</v>
          </cell>
          <cell r="C1261" t="str">
            <v>STM</v>
          </cell>
        </row>
        <row r="1261">
          <cell r="F1261" t="str">
            <v>第09期</v>
          </cell>
        </row>
        <row r="1261">
          <cell r="I1261" t="str">
            <v>2021.03.05-2021.03.20</v>
          </cell>
        </row>
        <row r="1261">
          <cell r="AA1261">
            <v>105700</v>
          </cell>
          <cell r="AB1261">
            <v>105700</v>
          </cell>
        </row>
        <row r="1262">
          <cell r="B1262" t="str">
            <v>JRS CORVUS</v>
          </cell>
          <cell r="C1262" t="str">
            <v>STM</v>
          </cell>
        </row>
        <row r="1262">
          <cell r="F1262" t="str">
            <v>第06期</v>
          </cell>
        </row>
        <row r="1262">
          <cell r="I1262" t="str">
            <v>2021.03.05-2021.03.20</v>
          </cell>
        </row>
        <row r="1262">
          <cell r="Y1262" t="str">
            <v>春节停班 2021/2/21 22:46-2021/2/26 19:38 4.8431天</v>
          </cell>
        </row>
        <row r="1262">
          <cell r="AA1262">
            <v>64162.5886666667</v>
          </cell>
          <cell r="AB1262">
            <v>64162.59</v>
          </cell>
        </row>
        <row r="1263">
          <cell r="B1263" t="str">
            <v>Heung-A Singapore</v>
          </cell>
          <cell r="C1263" t="str">
            <v>NS</v>
          </cell>
        </row>
        <row r="1263">
          <cell r="F1263" t="str">
            <v>第08期</v>
          </cell>
        </row>
        <row r="1263">
          <cell r="I1263" t="str">
            <v>2021.03.06-2021.03.21</v>
          </cell>
        </row>
        <row r="1263">
          <cell r="Y1263" t="str">
            <v>1.25%佣金</v>
          </cell>
        </row>
        <row r="1263">
          <cell r="AA1263">
            <v>93968.75</v>
          </cell>
          <cell r="AB1263">
            <v>93931.33</v>
          </cell>
        </row>
        <row r="1264">
          <cell r="B1264" t="str">
            <v>Contship Day</v>
          </cell>
          <cell r="C1264" t="str">
            <v>APL</v>
          </cell>
        </row>
        <row r="1264">
          <cell r="F1264" t="str">
            <v>第09期</v>
          </cell>
        </row>
        <row r="1264">
          <cell r="I1264" t="str">
            <v>2021.03.06-2021.03.21</v>
          </cell>
        </row>
        <row r="1264">
          <cell r="Y1264" t="str">
            <v>油样检测费</v>
          </cell>
        </row>
        <row r="1264">
          <cell r="AA1264">
            <v>73200</v>
          </cell>
          <cell r="AB1264">
            <v>73192.58</v>
          </cell>
        </row>
        <row r="1265">
          <cell r="B1265" t="str">
            <v>LISBOA</v>
          </cell>
          <cell r="C1265" t="str">
            <v>KMTC</v>
          </cell>
        </row>
        <row r="1265">
          <cell r="F1265" t="str">
            <v>第01期</v>
          </cell>
        </row>
        <row r="1265">
          <cell r="I1265" t="str">
            <v>2021.03.08-2021.03.23</v>
          </cell>
        </row>
        <row r="1265">
          <cell r="AA1265">
            <v>119200</v>
          </cell>
          <cell r="AB1265">
            <v>119198.06</v>
          </cell>
        </row>
        <row r="1266">
          <cell r="B1266" t="str">
            <v>ACACIA VIRGO</v>
          </cell>
          <cell r="C1266" t="str">
            <v>FESCO</v>
          </cell>
        </row>
        <row r="1266">
          <cell r="F1266" t="str">
            <v>第04期</v>
          </cell>
        </row>
        <row r="1266">
          <cell r="I1266" t="str">
            <v>2021.03.11-2021.03.21</v>
          </cell>
        </row>
        <row r="1266">
          <cell r="AA1266">
            <v>99433.3333333333</v>
          </cell>
          <cell r="AB1266">
            <v>99433.33</v>
          </cell>
        </row>
        <row r="1267">
          <cell r="B1267" t="str">
            <v>ACACIA TAURUS</v>
          </cell>
          <cell r="C1267" t="str">
            <v>RHF</v>
          </cell>
        </row>
        <row r="1267">
          <cell r="F1267" t="str">
            <v>prefinal</v>
          </cell>
        </row>
        <row r="1267">
          <cell r="I1267" t="str">
            <v>2021.03.05-2021.03.12</v>
          </cell>
        </row>
        <row r="1267">
          <cell r="V1267">
            <v>-4700.39</v>
          </cell>
        </row>
        <row r="1267">
          <cell r="Y1267" t="str">
            <v>劳务费V.K017-020W </v>
          </cell>
        </row>
        <row r="1267">
          <cell r="AA1267">
            <v>99010.39</v>
          </cell>
          <cell r="AB1267">
            <v>98975.61</v>
          </cell>
        </row>
        <row r="1268">
          <cell r="B1268" t="str">
            <v>ACACIA LIBRA</v>
          </cell>
          <cell r="C1268" t="str">
            <v>COSCO</v>
          </cell>
        </row>
        <row r="1268">
          <cell r="F1268" t="str">
            <v>第13期</v>
          </cell>
        </row>
        <row r="1268">
          <cell r="I1268" t="str">
            <v>2021.03.09-2021.03.24</v>
          </cell>
        </row>
        <row r="1268">
          <cell r="Y1268" t="str">
            <v>停租主机故障2021.02.04 1530-2.05 1515 0.98958天</v>
          </cell>
        </row>
        <row r="1268">
          <cell r="AA1268">
            <v>132972.4791</v>
          </cell>
          <cell r="AB1268">
            <v>132970.54</v>
          </cell>
        </row>
        <row r="1269">
          <cell r="B1269" t="str">
            <v>A MIZUHO</v>
          </cell>
          <cell r="C1269" t="str">
            <v>Heung-A</v>
          </cell>
        </row>
        <row r="1269">
          <cell r="F1269" t="str">
            <v>第03期</v>
          </cell>
        </row>
        <row r="1269">
          <cell r="I1269" t="str">
            <v>2021.03.09-2021.03.24</v>
          </cell>
        </row>
        <row r="1269">
          <cell r="AA1269">
            <v>153616.438356164</v>
          </cell>
          <cell r="AB1269">
            <v>153609.06</v>
          </cell>
        </row>
        <row r="1270">
          <cell r="B1270" t="str">
            <v>A KOU</v>
          </cell>
          <cell r="C1270" t="str">
            <v>TSL</v>
          </cell>
        </row>
        <row r="1270">
          <cell r="F1270" t="str">
            <v>第01期</v>
          </cell>
        </row>
        <row r="1270">
          <cell r="I1270" t="str">
            <v>2021.03.09-2021.03.16</v>
          </cell>
        </row>
        <row r="1270">
          <cell r="Y1270" t="str">
            <v>1.25%佣金</v>
          </cell>
        </row>
        <row r="1270">
          <cell r="AA1270">
            <v>87188.9187534247</v>
          </cell>
          <cell r="AB1270">
            <v>71344.1</v>
          </cell>
        </row>
        <row r="1271">
          <cell r="B1271" t="str">
            <v>A KEIGA</v>
          </cell>
          <cell r="C1271" t="str">
            <v>DBR</v>
          </cell>
        </row>
        <row r="1271">
          <cell r="F1271" t="str">
            <v>第06期</v>
          </cell>
        </row>
        <row r="1271">
          <cell r="I1271" t="str">
            <v>2021.03.10-2021.03.25</v>
          </cell>
        </row>
        <row r="1271">
          <cell r="AA1271">
            <v>97350</v>
          </cell>
          <cell r="AB1271">
            <v>97350</v>
          </cell>
        </row>
        <row r="1272">
          <cell r="B1272" t="str">
            <v>A MYOKO</v>
          </cell>
          <cell r="C1272" t="str">
            <v>DBR</v>
          </cell>
        </row>
        <row r="1272">
          <cell r="F1272" t="str">
            <v>第02期</v>
          </cell>
        </row>
        <row r="1272">
          <cell r="I1272" t="str">
            <v>2021.03.11-2021.03.26</v>
          </cell>
        </row>
        <row r="1272">
          <cell r="AA1272">
            <v>245116.03878</v>
          </cell>
          <cell r="AB1272">
            <v>245116.04</v>
          </cell>
        </row>
        <row r="1273">
          <cell r="B1273" t="str">
            <v>ACACIA TAURUS</v>
          </cell>
          <cell r="C1273" t="str">
            <v>RHF</v>
          </cell>
        </row>
        <row r="1273">
          <cell r="F1273" t="str">
            <v>final</v>
          </cell>
        </row>
        <row r="1273">
          <cell r="I1273" t="str">
            <v>2021.03.12-2021.03.11</v>
          </cell>
        </row>
        <row r="1273">
          <cell r="V1273">
            <v>-2460.66</v>
          </cell>
        </row>
        <row r="1273">
          <cell r="Y1273" t="str">
            <v>劳务费V.K020W-021W</v>
          </cell>
        </row>
        <row r="1273">
          <cell r="AA1273">
            <v>20414.23</v>
          </cell>
          <cell r="AB1273">
            <v>20396.75</v>
          </cell>
        </row>
        <row r="1274">
          <cell r="B1274" t="str">
            <v>ACACIA HAWK</v>
          </cell>
          <cell r="C1274" t="str">
            <v>CMS</v>
          </cell>
        </row>
        <row r="1274">
          <cell r="F1274" t="str">
            <v>第77期</v>
          </cell>
        </row>
        <row r="1274">
          <cell r="I1274" t="str">
            <v>2021.03.13-2021.03.28</v>
          </cell>
        </row>
        <row r="1274">
          <cell r="AA1274">
            <v>105542.465753425</v>
          </cell>
          <cell r="AB1274">
            <v>105515.06</v>
          </cell>
        </row>
        <row r="1275">
          <cell r="B1275" t="str">
            <v>ACACIA TAURUS</v>
          </cell>
          <cell r="C1275" t="str">
            <v>STM</v>
          </cell>
        </row>
        <row r="1275">
          <cell r="F1275" t="str">
            <v>第01期</v>
          </cell>
        </row>
        <row r="1275">
          <cell r="I1275" t="str">
            <v>2021.03.13-2021.03.28</v>
          </cell>
        </row>
        <row r="1275">
          <cell r="AA1275">
            <v>239762.754</v>
          </cell>
          <cell r="AB1275">
            <v>239762.78</v>
          </cell>
        </row>
        <row r="1276">
          <cell r="B1276" t="str">
            <v>ACACIA REI</v>
          </cell>
          <cell r="C1276" t="str">
            <v>STM</v>
          </cell>
        </row>
        <row r="1276">
          <cell r="F1276" t="str">
            <v>第14期</v>
          </cell>
        </row>
        <row r="1276">
          <cell r="I1276" t="str">
            <v>2021.03.14-2021.03.29</v>
          </cell>
        </row>
        <row r="1276">
          <cell r="AA1276">
            <v>181200</v>
          </cell>
          <cell r="AB1276">
            <v>181200</v>
          </cell>
        </row>
        <row r="1277">
          <cell r="B1277" t="str">
            <v>Heung-A Jakarta </v>
          </cell>
          <cell r="C1277" t="str">
            <v>PAN</v>
          </cell>
        </row>
        <row r="1277">
          <cell r="F1277" t="str">
            <v>第11期</v>
          </cell>
        </row>
        <row r="1277">
          <cell r="I1277" t="str">
            <v>2021.03.15-2021.03.30</v>
          </cell>
        </row>
        <row r="1277">
          <cell r="AA1277">
            <v>78462.5</v>
          </cell>
          <cell r="AB1277">
            <v>78435.13</v>
          </cell>
        </row>
        <row r="1278">
          <cell r="B1278" t="str">
            <v>ACACIA MAKOTO</v>
          </cell>
          <cell r="C1278" t="str">
            <v>STM</v>
          </cell>
        </row>
        <row r="1278">
          <cell r="F1278" t="str">
            <v>第67期</v>
          </cell>
        </row>
        <row r="1278">
          <cell r="I1278" t="str">
            <v>2021.03.15-2021.03.30</v>
          </cell>
        </row>
        <row r="1278">
          <cell r="AA1278">
            <v>166200</v>
          </cell>
          <cell r="AB1278">
            <v>166200</v>
          </cell>
        </row>
        <row r="1279">
          <cell r="B1279" t="str">
            <v>A FUJI</v>
          </cell>
          <cell r="C1279" t="str">
            <v>APL</v>
          </cell>
        </row>
        <row r="1279">
          <cell r="F1279" t="str">
            <v>第05期</v>
          </cell>
        </row>
        <row r="1279">
          <cell r="I1279" t="str">
            <v>2021.03.15-2021.03.30</v>
          </cell>
        </row>
        <row r="1279">
          <cell r="Y1279" t="str">
            <v>油样检测费</v>
          </cell>
        </row>
        <row r="1279">
          <cell r="AA1279">
            <v>246900</v>
          </cell>
          <cell r="AB1279">
            <v>246892.62</v>
          </cell>
        </row>
        <row r="1280">
          <cell r="B1280" t="str">
            <v>ACACIA MING</v>
          </cell>
          <cell r="C1280" t="str">
            <v>EAS</v>
          </cell>
        </row>
        <row r="1280">
          <cell r="F1280" t="str">
            <v>第01期</v>
          </cell>
        </row>
        <row r="1280">
          <cell r="I1280" t="str">
            <v>2021.03.16-2021.03.31</v>
          </cell>
        </row>
        <row r="1280">
          <cell r="AA1280">
            <v>123641.095890411</v>
          </cell>
          <cell r="AB1280">
            <v>123623.73</v>
          </cell>
        </row>
        <row r="1281">
          <cell r="B1281" t="str">
            <v>JRS CARINA</v>
          </cell>
          <cell r="C1281" t="str">
            <v>CCL</v>
          </cell>
        </row>
        <row r="1281">
          <cell r="F1281" t="str">
            <v>第67期</v>
          </cell>
        </row>
        <row r="1281">
          <cell r="I1281" t="str">
            <v>2021.03.16-2021.03.31</v>
          </cell>
        </row>
        <row r="1281">
          <cell r="AA1281">
            <v>109900</v>
          </cell>
          <cell r="AB1281">
            <v>109892.63</v>
          </cell>
        </row>
        <row r="1282">
          <cell r="B1282" t="str">
            <v>ACACIA ARIES</v>
          </cell>
          <cell r="C1282" t="str">
            <v>STM</v>
          </cell>
        </row>
        <row r="1282">
          <cell r="F1282" t="str">
            <v>第27期</v>
          </cell>
        </row>
        <row r="1282">
          <cell r="I1282" t="str">
            <v>2021.03.16-2021.03.31</v>
          </cell>
        </row>
        <row r="1282">
          <cell r="Y1282" t="str">
            <v>春节停租2021/2/16  1:05-2021/2/25 08:38 9.3461天</v>
          </cell>
        </row>
        <row r="1282">
          <cell r="AA1282">
            <v>16433.9153333333</v>
          </cell>
          <cell r="AB1282">
            <v>16434.28</v>
          </cell>
        </row>
        <row r="1283">
          <cell r="B1283" t="str">
            <v>A ROKU</v>
          </cell>
          <cell r="C1283" t="str">
            <v>TSL</v>
          </cell>
        </row>
        <row r="1283">
          <cell r="F1283" t="str">
            <v>第10期</v>
          </cell>
        </row>
        <row r="1283">
          <cell r="I1283" t="str">
            <v>2021.03.16-2021.04.01</v>
          </cell>
        </row>
        <row r="1283">
          <cell r="Y1283" t="str">
            <v>1.25%佣金</v>
          </cell>
        </row>
        <row r="1283">
          <cell r="AA1283">
            <v>147200</v>
          </cell>
          <cell r="AB1283">
            <v>147182.62</v>
          </cell>
        </row>
        <row r="1284">
          <cell r="B1284" t="str">
            <v>A FUKU</v>
          </cell>
          <cell r="C1284" t="str">
            <v>TSL</v>
          </cell>
        </row>
        <row r="1284">
          <cell r="F1284" t="str">
            <v>第12期</v>
          </cell>
        </row>
        <row r="1284">
          <cell r="I1284" t="str">
            <v>2021.03.16-2021.04.01</v>
          </cell>
        </row>
        <row r="1284">
          <cell r="Y1284" t="str">
            <v>1.25%佣金/停租蛇口修理 2021.1.21 2022-1.23 1655 1.86天</v>
          </cell>
        </row>
        <row r="1284">
          <cell r="AA1284">
            <v>148630.116778082</v>
          </cell>
          <cell r="AB1284">
            <v>148612.73</v>
          </cell>
        </row>
        <row r="1285">
          <cell r="B1285" t="str">
            <v>A KOU</v>
          </cell>
          <cell r="C1285" t="str">
            <v>TSL</v>
          </cell>
        </row>
        <row r="1285">
          <cell r="F1285" t="str">
            <v>第01期</v>
          </cell>
        </row>
        <row r="1285">
          <cell r="I1285" t="str">
            <v>2021.03.16-2021.04.01</v>
          </cell>
        </row>
        <row r="1285">
          <cell r="Y1285" t="str">
            <v>1.25%佣金</v>
          </cell>
        </row>
        <row r="1285">
          <cell r="AA1285">
            <v>190231.232876712</v>
          </cell>
          <cell r="AB1285">
            <v>190231.23</v>
          </cell>
        </row>
        <row r="1286">
          <cell r="B1286" t="str">
            <v>A KIBO</v>
          </cell>
          <cell r="C1286" t="str">
            <v>GMS</v>
          </cell>
        </row>
        <row r="1286">
          <cell r="F1286" t="str">
            <v>第08期</v>
          </cell>
        </row>
        <row r="1286">
          <cell r="I1286" t="str">
            <v>2021.03.17-2021.04.01</v>
          </cell>
        </row>
        <row r="1286">
          <cell r="V1286">
            <v>-1098</v>
          </cell>
        </row>
        <row r="1286">
          <cell r="Y1286" t="str">
            <v>1.25%佣金/船员劳务费V.003S/001S</v>
          </cell>
        </row>
        <row r="1286">
          <cell r="AA1286">
            <v>170857.62</v>
          </cell>
          <cell r="AB1286">
            <v>170857.62</v>
          </cell>
        </row>
        <row r="1287">
          <cell r="B1287" t="str">
            <v>Heung-A Manila</v>
          </cell>
          <cell r="C1287" t="str">
            <v>SCP</v>
          </cell>
        </row>
        <row r="1287">
          <cell r="F1287" t="str">
            <v>第04期</v>
          </cell>
        </row>
        <row r="1287">
          <cell r="I1287" t="str">
            <v>2021.03.19-2021.04.03</v>
          </cell>
        </row>
        <row r="1287">
          <cell r="V1287">
            <v>-2100</v>
          </cell>
        </row>
        <row r="1287">
          <cell r="Y1287" t="str">
            <v>1.25%佣金/劳务费V.2105W-2106W</v>
          </cell>
        </row>
        <row r="1287">
          <cell r="AA1287">
            <v>132384.075342466</v>
          </cell>
          <cell r="AB1287">
            <v>114747.12</v>
          </cell>
        </row>
        <row r="1288">
          <cell r="B1288" t="str">
            <v>ACACIA WA</v>
          </cell>
          <cell r="C1288" t="str">
            <v>STM</v>
          </cell>
        </row>
        <row r="1288">
          <cell r="F1288" t="str">
            <v>第10期</v>
          </cell>
        </row>
        <row r="1288">
          <cell r="I1288" t="str">
            <v>2021.03.20-2021.04.04</v>
          </cell>
        </row>
        <row r="1288">
          <cell r="Y1288" t="str">
            <v>春节停租2021/2/23 05-2021/2/25 08:38 3.5833天</v>
          </cell>
        </row>
        <row r="1288">
          <cell r="AA1288">
            <v>71677.2493333333</v>
          </cell>
          <cell r="AB1288">
            <v>71677.02</v>
          </cell>
        </row>
        <row r="1289">
          <cell r="B1289" t="str">
            <v>JRS CORVUS</v>
          </cell>
          <cell r="C1289" t="str">
            <v>STM</v>
          </cell>
        </row>
        <row r="1289">
          <cell r="F1289" t="str">
            <v>第07期</v>
          </cell>
        </row>
        <row r="1289">
          <cell r="I1289" t="str">
            <v>2021.03.20-2021.04.04</v>
          </cell>
        </row>
        <row r="1289">
          <cell r="AA1289">
            <v>105069.07</v>
          </cell>
          <cell r="AB1289">
            <v>105069.06</v>
          </cell>
        </row>
        <row r="1290">
          <cell r="B1290" t="str">
            <v>Heung-A Singapore</v>
          </cell>
          <cell r="C1290" t="str">
            <v>NS</v>
          </cell>
        </row>
        <row r="1290">
          <cell r="F1290" t="str">
            <v>第09期</v>
          </cell>
        </row>
        <row r="1290">
          <cell r="I1290" t="str">
            <v>2021.03.21-2021.04.05</v>
          </cell>
        </row>
        <row r="1290">
          <cell r="Y1290" t="str">
            <v>1.25%佣金</v>
          </cell>
        </row>
        <row r="1290">
          <cell r="AA1290">
            <v>93968.75</v>
          </cell>
          <cell r="AB1290">
            <v>93931.36</v>
          </cell>
        </row>
        <row r="1291">
          <cell r="B1291" t="str">
            <v>Contship Day</v>
          </cell>
          <cell r="C1291" t="str">
            <v>APL</v>
          </cell>
        </row>
        <row r="1291">
          <cell r="F1291" t="str">
            <v>第10期</v>
          </cell>
        </row>
        <row r="1291">
          <cell r="I1291" t="str">
            <v>2021.03.21-2021.04.05</v>
          </cell>
        </row>
        <row r="1291">
          <cell r="V1291">
            <v>-8864</v>
          </cell>
        </row>
        <row r="1291">
          <cell r="Y1291" t="str">
            <v>油样检测费/船员劳务费1-2月</v>
          </cell>
        </row>
        <row r="1291">
          <cell r="AA1291">
            <v>80787.17</v>
          </cell>
          <cell r="AB1291">
            <v>93651.78</v>
          </cell>
        </row>
        <row r="1292">
          <cell r="B1292" t="str">
            <v>LISBOA</v>
          </cell>
          <cell r="C1292" t="str">
            <v>KMTC</v>
          </cell>
        </row>
        <row r="1292">
          <cell r="F1292" t="str">
            <v>第02期</v>
          </cell>
        </row>
        <row r="1292">
          <cell r="I1292" t="str">
            <v>2021.03.23-2021.04.07</v>
          </cell>
        </row>
        <row r="1292">
          <cell r="AA1292">
            <v>198947.905</v>
          </cell>
          <cell r="AB1292">
            <v>198945.97</v>
          </cell>
        </row>
        <row r="1293">
          <cell r="B1293" t="str">
            <v>ACACIA VIRGO</v>
          </cell>
          <cell r="C1293" t="str">
            <v>FESCO</v>
          </cell>
        </row>
        <row r="1293">
          <cell r="F1293" t="str">
            <v>final</v>
          </cell>
        </row>
        <row r="1293">
          <cell r="I1293" t="str">
            <v>2021.03.21-2021.04.03</v>
          </cell>
        </row>
        <row r="1293">
          <cell r="V1293">
            <v>-243</v>
          </cell>
        </row>
        <row r="1293">
          <cell r="Y1293" t="str">
            <v>交还船检验费/劳务费2.11-4.03/停租修船02.22 1215-03.20 1130GMT 25.9688天</v>
          </cell>
        </row>
        <row r="1293">
          <cell r="AA1293">
            <v>-222783.8674</v>
          </cell>
          <cell r="AB1293">
            <v>-222783.87</v>
          </cell>
        </row>
        <row r="1294">
          <cell r="B1294" t="str">
            <v>ACACIA LIBRA</v>
          </cell>
          <cell r="C1294" t="str">
            <v>COSCO</v>
          </cell>
        </row>
        <row r="1294">
          <cell r="F1294" t="str">
            <v>第14期</v>
          </cell>
        </row>
        <row r="1294">
          <cell r="I1294" t="str">
            <v>2021.03.24-2021.04.08</v>
          </cell>
        </row>
        <row r="1294">
          <cell r="V1294">
            <v>-2565.33</v>
          </cell>
        </row>
        <row r="1294">
          <cell r="Y1294" t="str">
            <v>船员劳务费01月</v>
          </cell>
        </row>
        <row r="1294">
          <cell r="AA1294">
            <v>146490.33</v>
          </cell>
          <cell r="AB1294">
            <v>146488.4</v>
          </cell>
        </row>
        <row r="1295">
          <cell r="B1295" t="str">
            <v>A MIZUHO</v>
          </cell>
          <cell r="C1295" t="str">
            <v>Heung-A</v>
          </cell>
        </row>
        <row r="1295">
          <cell r="F1295" t="str">
            <v>第04期</v>
          </cell>
        </row>
        <row r="1295">
          <cell r="I1295" t="str">
            <v>2021.03.24-2021.04.08</v>
          </cell>
        </row>
        <row r="1295">
          <cell r="AA1295">
            <v>153616.438356164</v>
          </cell>
          <cell r="AB1295">
            <v>153609.07</v>
          </cell>
        </row>
        <row r="1296">
          <cell r="B1296" t="str">
            <v>A KEIGA</v>
          </cell>
          <cell r="C1296" t="str">
            <v>DBR</v>
          </cell>
        </row>
        <row r="1296">
          <cell r="F1296" t="str">
            <v>第07期</v>
          </cell>
        </row>
        <row r="1296">
          <cell r="I1296" t="str">
            <v>2021.03.25-2021.04.09</v>
          </cell>
        </row>
        <row r="1296">
          <cell r="AA1296">
            <v>97350</v>
          </cell>
          <cell r="AB1296">
            <v>97350</v>
          </cell>
        </row>
        <row r="1297">
          <cell r="B1297" t="str">
            <v>A MYOKO</v>
          </cell>
          <cell r="C1297" t="str">
            <v>DBR</v>
          </cell>
        </row>
        <row r="1297">
          <cell r="F1297" t="str">
            <v>第03期</v>
          </cell>
        </row>
        <row r="1297">
          <cell r="I1297" t="str">
            <v>2021.03.26-2021.04.10</v>
          </cell>
        </row>
        <row r="1297">
          <cell r="AA1297">
            <v>97350</v>
          </cell>
          <cell r="AB1297">
            <v>97350</v>
          </cell>
        </row>
        <row r="1298">
          <cell r="B1298" t="str">
            <v>ACACIA TAURUS</v>
          </cell>
          <cell r="C1298" t="str">
            <v>STM</v>
          </cell>
        </row>
        <row r="1298">
          <cell r="F1298" t="str">
            <v>第02期</v>
          </cell>
        </row>
        <row r="1298">
          <cell r="I1298" t="str">
            <v>2021.03.28-2021.04.12</v>
          </cell>
        </row>
        <row r="1298">
          <cell r="AA1298">
            <v>80005.07</v>
          </cell>
          <cell r="AB1298">
            <v>80005.09</v>
          </cell>
        </row>
        <row r="1299">
          <cell r="B1299" t="str">
            <v>ACACIA REI</v>
          </cell>
          <cell r="C1299" t="str">
            <v>STM</v>
          </cell>
        </row>
        <row r="1299">
          <cell r="F1299" t="str">
            <v>第15期</v>
          </cell>
        </row>
        <row r="1299">
          <cell r="I1299" t="str">
            <v>2021.03.29-2021.04.13</v>
          </cell>
        </row>
        <row r="1299">
          <cell r="AA1299">
            <v>180379.78</v>
          </cell>
          <cell r="AB1299">
            <v>180379.78</v>
          </cell>
        </row>
        <row r="1300">
          <cell r="B1300" t="str">
            <v>ACACIA HAWK</v>
          </cell>
          <cell r="C1300" t="str">
            <v>CMS</v>
          </cell>
        </row>
        <row r="1300">
          <cell r="F1300" t="str">
            <v>第78期</v>
          </cell>
        </row>
        <row r="1300">
          <cell r="I1300" t="str">
            <v>2021.03.28-2021.04.12</v>
          </cell>
        </row>
        <row r="1300">
          <cell r="AA1300">
            <v>105542.465753425</v>
          </cell>
          <cell r="AB1300">
            <v>105515.1</v>
          </cell>
        </row>
        <row r="1301">
          <cell r="B1301" t="str">
            <v>Heung-A Jakarta </v>
          </cell>
          <cell r="C1301" t="str">
            <v>PAN</v>
          </cell>
        </row>
        <row r="1301">
          <cell r="F1301" t="str">
            <v>第12期</v>
          </cell>
        </row>
        <row r="1301">
          <cell r="I1301" t="str">
            <v>2021.03.30-2021.04.14</v>
          </cell>
        </row>
        <row r="1301">
          <cell r="AA1301">
            <v>78462.5</v>
          </cell>
          <cell r="AB1301">
            <v>78435.11</v>
          </cell>
        </row>
        <row r="1302">
          <cell r="B1302" t="str">
            <v>ACACIA MAKOTO</v>
          </cell>
          <cell r="C1302" t="str">
            <v>STM</v>
          </cell>
        </row>
        <row r="1302">
          <cell r="F1302" t="str">
            <v>第68期</v>
          </cell>
        </row>
        <row r="1302">
          <cell r="I1302" t="str">
            <v>2021.03.30-2021.04.14</v>
          </cell>
        </row>
        <row r="1302">
          <cell r="AA1302">
            <v>152249.35</v>
          </cell>
          <cell r="AB1302">
            <v>152249.35</v>
          </cell>
        </row>
        <row r="1303">
          <cell r="B1303" t="str">
            <v>A FUJI</v>
          </cell>
          <cell r="C1303" t="str">
            <v>APL</v>
          </cell>
        </row>
        <row r="1303">
          <cell r="F1303" t="str">
            <v>第06期</v>
          </cell>
        </row>
        <row r="1303">
          <cell r="I1303" t="str">
            <v>2021.03.30-2021.04.14</v>
          </cell>
        </row>
        <row r="1303">
          <cell r="Y1303" t="str">
            <v>油样检测费</v>
          </cell>
        </row>
        <row r="1303">
          <cell r="AA1303">
            <v>246900</v>
          </cell>
          <cell r="AB1303">
            <v>246892.62</v>
          </cell>
        </row>
        <row r="1304">
          <cell r="B1304" t="str">
            <v>A BOTE</v>
          </cell>
          <cell r="C1304" t="str">
            <v>TCL</v>
          </cell>
        </row>
        <row r="1304">
          <cell r="F1304" t="str">
            <v>第01期</v>
          </cell>
        </row>
        <row r="1304">
          <cell r="I1304" t="str">
            <v>2021.03.31-2021.04.15</v>
          </cell>
        </row>
        <row r="1304">
          <cell r="AA1304">
            <v>266438.85</v>
          </cell>
          <cell r="AB1304">
            <v>266398.94</v>
          </cell>
        </row>
        <row r="1305">
          <cell r="B1305" t="str">
            <v>JRS CARINA</v>
          </cell>
          <cell r="C1305" t="str">
            <v>CCL</v>
          </cell>
        </row>
        <row r="1305">
          <cell r="F1305" t="str">
            <v>第68期</v>
          </cell>
        </row>
        <row r="1305">
          <cell r="I1305" t="str">
            <v>2021.03.31-2021.04.15</v>
          </cell>
        </row>
        <row r="1305">
          <cell r="Y1305" t="str">
            <v>船东费</v>
          </cell>
        </row>
        <row r="1305">
          <cell r="AA1305">
            <v>109478.76</v>
          </cell>
          <cell r="AB1305">
            <v>109471.39</v>
          </cell>
        </row>
        <row r="1306">
          <cell r="B1306" t="str">
            <v>ACACIA ARIES</v>
          </cell>
          <cell r="C1306" t="str">
            <v>STM</v>
          </cell>
        </row>
        <row r="1306">
          <cell r="F1306" t="str">
            <v>第28期</v>
          </cell>
        </row>
        <row r="1306">
          <cell r="I1306" t="str">
            <v>2021.03.31-2021.04.15</v>
          </cell>
        </row>
        <row r="1306">
          <cell r="AA1306">
            <v>82498.43</v>
          </cell>
          <cell r="AB1306">
            <v>82498.43</v>
          </cell>
        </row>
        <row r="1307">
          <cell r="B1307" t="str">
            <v>ACACIA MING</v>
          </cell>
          <cell r="C1307" t="str">
            <v>EAS</v>
          </cell>
        </row>
        <row r="1307">
          <cell r="F1307" t="str">
            <v>第02期</v>
          </cell>
        </row>
        <row r="1307">
          <cell r="I1307" t="str">
            <v>2021.03.31-2021.04.15</v>
          </cell>
        </row>
        <row r="1307">
          <cell r="AA1307">
            <v>272269.145890411</v>
          </cell>
          <cell r="AB1307">
            <v>272236.77</v>
          </cell>
        </row>
        <row r="1308">
          <cell r="B1308" t="str">
            <v>ACACIA VIRGO</v>
          </cell>
          <cell r="C1308" t="str">
            <v>APL</v>
          </cell>
        </row>
        <row r="1308">
          <cell r="F1308" t="str">
            <v>final</v>
          </cell>
        </row>
        <row r="1308">
          <cell r="I1308" t="str">
            <v>2018.08.09-2018.08.27</v>
          </cell>
        </row>
        <row r="1308">
          <cell r="Y1308" t="str">
            <v>船东费预留返还/已扣油款返还/劳务费V.001-007/已收款/夏威夷油污费/OSRO费/船东费6-7月/SLUDGE 35CBM</v>
          </cell>
        </row>
        <row r="1308">
          <cell r="AA1308">
            <v>11938.8423773973</v>
          </cell>
          <cell r="AB1308">
            <v>11934.87</v>
          </cell>
        </row>
        <row r="1309">
          <cell r="B1309" t="str">
            <v>A ROKU</v>
          </cell>
          <cell r="C1309" t="str">
            <v>TSL</v>
          </cell>
        </row>
        <row r="1309">
          <cell r="F1309" t="str">
            <v>第11期</v>
          </cell>
        </row>
        <row r="1309">
          <cell r="I1309" t="str">
            <v>2021.04.01-2021.04.16</v>
          </cell>
        </row>
        <row r="1309">
          <cell r="Y1309" t="str">
            <v>1.25%佣金</v>
          </cell>
        </row>
        <row r="1309">
          <cell r="AA1309">
            <v>138056.25</v>
          </cell>
          <cell r="AB1309">
            <v>138038.87</v>
          </cell>
        </row>
        <row r="1310">
          <cell r="B1310" t="str">
            <v>A FUKU</v>
          </cell>
          <cell r="C1310" t="str">
            <v>TSL</v>
          </cell>
        </row>
        <row r="1310">
          <cell r="F1310" t="str">
            <v>第13期</v>
          </cell>
        </row>
        <row r="1310">
          <cell r="I1310" t="str">
            <v>2021.04.01-2021.04.16</v>
          </cell>
        </row>
        <row r="1310">
          <cell r="Y1310" t="str">
            <v>1.25%佣金</v>
          </cell>
        </row>
        <row r="1310">
          <cell r="AA1310">
            <v>154237.5</v>
          </cell>
          <cell r="AB1310">
            <v>154220.12</v>
          </cell>
        </row>
        <row r="1311">
          <cell r="B1311" t="str">
            <v>A KOU</v>
          </cell>
          <cell r="C1311" t="str">
            <v>TSL</v>
          </cell>
        </row>
        <row r="1311">
          <cell r="F1311" t="str">
            <v>第02期</v>
          </cell>
        </row>
        <row r="1311">
          <cell r="I1311" t="str">
            <v>2021.04.01-2021.04.16</v>
          </cell>
        </row>
        <row r="1311">
          <cell r="Y1311" t="str">
            <v>1.25%佣金</v>
          </cell>
        </row>
        <row r="1311">
          <cell r="AA1311">
            <v>326617.146</v>
          </cell>
          <cell r="AB1311">
            <v>326617.15</v>
          </cell>
        </row>
        <row r="1312">
          <cell r="B1312" t="str">
            <v>A KIBO</v>
          </cell>
          <cell r="C1312" t="str">
            <v>GMS</v>
          </cell>
        </row>
        <row r="1312">
          <cell r="F1312" t="str">
            <v>第09期</v>
          </cell>
        </row>
        <row r="1312">
          <cell r="I1312" t="str">
            <v>2021.04.01-2021.04.16</v>
          </cell>
        </row>
        <row r="1312">
          <cell r="V1312">
            <v>-768</v>
          </cell>
        </row>
        <row r="1312">
          <cell r="Y1312" t="str">
            <v>1.25%佣金/船员劳务费V.004S/停租修船 20210213 1820-0224 09300GMT 10.631944天</v>
          </cell>
        </row>
        <row r="1312">
          <cell r="AA1312">
            <v>32196.54655</v>
          </cell>
          <cell r="AB1312">
            <v>32196.55</v>
          </cell>
        </row>
        <row r="1313">
          <cell r="B1313" t="str">
            <v>Heung-A Manila</v>
          </cell>
          <cell r="C1313" t="str">
            <v>SCP</v>
          </cell>
        </row>
        <row r="1313">
          <cell r="F1313" t="str">
            <v>第05期</v>
          </cell>
        </row>
        <row r="1313">
          <cell r="I1313" t="str">
            <v>2021.04.03-2021.04.18</v>
          </cell>
        </row>
        <row r="1313">
          <cell r="V1313">
            <v>-1800</v>
          </cell>
        </row>
        <row r="1313">
          <cell r="Y1313" t="str">
            <v>1.25%佣金/劳务费V.2107W-2111W</v>
          </cell>
        </row>
        <row r="1313">
          <cell r="AA1313">
            <v>132084.075342466</v>
          </cell>
          <cell r="AB1313">
            <v>149698.88</v>
          </cell>
        </row>
        <row r="1314">
          <cell r="B1314" t="str">
            <v>ACACIA WA</v>
          </cell>
          <cell r="C1314" t="str">
            <v>STM</v>
          </cell>
        </row>
        <row r="1314">
          <cell r="F1314" t="str">
            <v>prefinal</v>
          </cell>
        </row>
        <row r="1314">
          <cell r="I1314" t="str">
            <v>2021.04.04-2021.04.22</v>
          </cell>
        </row>
        <row r="1314">
          <cell r="AA1314">
            <v>-32588.6366666667</v>
          </cell>
        </row>
        <row r="1315">
          <cell r="B1315" t="str">
            <v>JRS CORVUS</v>
          </cell>
          <cell r="C1315" t="str">
            <v>STM</v>
          </cell>
        </row>
        <row r="1315">
          <cell r="F1315" t="str">
            <v>第08期</v>
          </cell>
        </row>
        <row r="1315">
          <cell r="I1315" t="str">
            <v>2021.04.04-2021.04.19</v>
          </cell>
        </row>
        <row r="1315">
          <cell r="AA1315">
            <v>105700</v>
          </cell>
          <cell r="AB1315">
            <v>105700</v>
          </cell>
        </row>
        <row r="1316">
          <cell r="B1316" t="str">
            <v>Heung-A Singapore</v>
          </cell>
          <cell r="C1316" t="str">
            <v>NS</v>
          </cell>
        </row>
        <row r="1316">
          <cell r="F1316" t="str">
            <v>第10期</v>
          </cell>
        </row>
        <row r="1316">
          <cell r="I1316" t="str">
            <v>2021.04.05-2021.04.20</v>
          </cell>
        </row>
        <row r="1316">
          <cell r="Y1316" t="str">
            <v>1.25%佣金</v>
          </cell>
        </row>
        <row r="1316">
          <cell r="AA1316">
            <v>93968.75</v>
          </cell>
          <cell r="AB1316">
            <v>93931.37</v>
          </cell>
        </row>
        <row r="1317">
          <cell r="B1317" t="str">
            <v>Contship Day</v>
          </cell>
          <cell r="C1317" t="str">
            <v>APL</v>
          </cell>
        </row>
        <row r="1317">
          <cell r="F1317" t="str">
            <v>第11期</v>
          </cell>
        </row>
        <row r="1317">
          <cell r="I1317" t="str">
            <v>2021.04.05-2021.04.20</v>
          </cell>
        </row>
        <row r="1317">
          <cell r="Y1317" t="str">
            <v>油样检测费</v>
          </cell>
        </row>
        <row r="1317">
          <cell r="AA1317">
            <v>57448.49</v>
          </cell>
          <cell r="AB1317">
            <v>57441.07</v>
          </cell>
        </row>
        <row r="1318">
          <cell r="B1318" t="str">
            <v>LISBOA</v>
          </cell>
          <cell r="C1318" t="str">
            <v>KMTC</v>
          </cell>
        </row>
        <row r="1318">
          <cell r="F1318" t="str">
            <v>第03期</v>
          </cell>
        </row>
        <row r="1318">
          <cell r="I1318" t="str">
            <v>2021.04.07-2021.04.22</v>
          </cell>
        </row>
        <row r="1318">
          <cell r="AA1318">
            <v>119200</v>
          </cell>
          <cell r="AB1318">
            <v>119198.07</v>
          </cell>
        </row>
        <row r="1319">
          <cell r="B1319" t="str">
            <v>ACACIA VIRGO</v>
          </cell>
          <cell r="C1319" t="str">
            <v>SKR</v>
          </cell>
        </row>
        <row r="1319">
          <cell r="F1319" t="str">
            <v>第01期</v>
          </cell>
        </row>
        <row r="1319">
          <cell r="I1319" t="str">
            <v>2021.04.05-2021.04.20</v>
          </cell>
        </row>
        <row r="1319">
          <cell r="Y1319" t="str">
            <v>1.25%佣金</v>
          </cell>
        </row>
        <row r="1319">
          <cell r="AA1319">
            <v>155881.25</v>
          </cell>
          <cell r="AB1319">
            <v>156223.84</v>
          </cell>
        </row>
        <row r="1320">
          <cell r="B1320" t="str">
            <v>ACACIA LIBRA</v>
          </cell>
          <cell r="C1320" t="str">
            <v>COSCO</v>
          </cell>
        </row>
        <row r="1320">
          <cell r="F1320" t="str">
            <v>第15期</v>
          </cell>
        </row>
        <row r="1320">
          <cell r="I1320" t="str">
            <v>2021.04.08-2021.04.23</v>
          </cell>
        </row>
        <row r="1320">
          <cell r="V1320">
            <v>-2002.69</v>
          </cell>
        </row>
        <row r="1320">
          <cell r="Y1320" t="str">
            <v>船员劳务费02月/尾轴漏油 2021.3.14 04:12-2021.3.18 19:18LT 4.62917天</v>
          </cell>
        </row>
        <row r="1320">
          <cell r="AA1320">
            <v>93598.5054</v>
          </cell>
          <cell r="AB1320">
            <v>93596.6</v>
          </cell>
        </row>
        <row r="1321">
          <cell r="B1321" t="str">
            <v>A MIZUHO</v>
          </cell>
          <cell r="C1321" t="str">
            <v>Heung-A</v>
          </cell>
        </row>
        <row r="1321">
          <cell r="F1321" t="str">
            <v>第05期</v>
          </cell>
        </row>
        <row r="1321">
          <cell r="I1321" t="str">
            <v>2021.04.08-2021.04.23</v>
          </cell>
        </row>
        <row r="1321">
          <cell r="AA1321">
            <v>153616.438356164</v>
          </cell>
          <cell r="AB1321">
            <v>153609.03</v>
          </cell>
        </row>
        <row r="1322">
          <cell r="B1322" t="str">
            <v>Bremen Trader</v>
          </cell>
          <cell r="C1322" t="str">
            <v>sealand</v>
          </cell>
        </row>
        <row r="1322">
          <cell r="F1322" t="str">
            <v>第01期</v>
          </cell>
        </row>
        <row r="1322">
          <cell r="I1322" t="str">
            <v>2021.04.10-2021.05.01</v>
          </cell>
        </row>
        <row r="1322">
          <cell r="Y1322" t="str">
            <v>油样检测</v>
          </cell>
        </row>
        <row r="1322">
          <cell r="AA1322">
            <v>361742.09375</v>
          </cell>
          <cell r="AB1322">
            <v>361742.09</v>
          </cell>
        </row>
        <row r="1323">
          <cell r="B1323" t="str">
            <v>A KEIGA</v>
          </cell>
          <cell r="C1323" t="str">
            <v>DBR</v>
          </cell>
        </row>
        <row r="1323">
          <cell r="F1323" t="str">
            <v>第08期</v>
          </cell>
        </row>
        <row r="1323">
          <cell r="I1323" t="str">
            <v>2021.04.09-2021.04.24</v>
          </cell>
        </row>
        <row r="1323">
          <cell r="AA1323">
            <v>97350</v>
          </cell>
          <cell r="AB1323">
            <v>97350</v>
          </cell>
        </row>
        <row r="1324">
          <cell r="B1324" t="str">
            <v>A MYOKO</v>
          </cell>
          <cell r="C1324" t="str">
            <v>DBR</v>
          </cell>
        </row>
        <row r="1324">
          <cell r="F1324" t="str">
            <v>第04期</v>
          </cell>
        </row>
        <row r="1324">
          <cell r="I1324" t="str">
            <v>2021.04.10-2021.04.25</v>
          </cell>
        </row>
        <row r="1324">
          <cell r="AA1324">
            <v>97350</v>
          </cell>
          <cell r="AB1324">
            <v>97350</v>
          </cell>
        </row>
        <row r="1325">
          <cell r="B1325" t="str">
            <v>ACACIA TAURUS</v>
          </cell>
          <cell r="C1325" t="str">
            <v>STM</v>
          </cell>
        </row>
        <row r="1325">
          <cell r="F1325" t="str">
            <v>第03期</v>
          </cell>
        </row>
        <row r="1325">
          <cell r="I1325" t="str">
            <v>2021.04.12-2021.04.27</v>
          </cell>
        </row>
        <row r="1325">
          <cell r="AA1325">
            <v>83150</v>
          </cell>
          <cell r="AB1325">
            <v>83150</v>
          </cell>
        </row>
        <row r="1326">
          <cell r="B1326" t="str">
            <v>ACACIA REI</v>
          </cell>
          <cell r="C1326" t="str">
            <v>STM</v>
          </cell>
        </row>
        <row r="1326">
          <cell r="F1326" t="str">
            <v>第16期</v>
          </cell>
        </row>
        <row r="1326">
          <cell r="I1326" t="str">
            <v>2021.04.13-2021.04.28</v>
          </cell>
        </row>
        <row r="1326">
          <cell r="AA1326">
            <v>181200</v>
          </cell>
          <cell r="AB1326">
            <v>181200</v>
          </cell>
        </row>
        <row r="1327">
          <cell r="B1327" t="str">
            <v>ACACIA HAWK</v>
          </cell>
          <cell r="C1327" t="str">
            <v>CMS</v>
          </cell>
        </row>
        <row r="1327">
          <cell r="F1327" t="str">
            <v>第79期</v>
          </cell>
        </row>
        <row r="1327">
          <cell r="I1327" t="str">
            <v>2021.04.12-2021.04.27</v>
          </cell>
        </row>
        <row r="1327">
          <cell r="Y1327" t="str">
            <v>停租仁川故障（2021.03.17 21:15-23:15 0.0833天）</v>
          </cell>
        </row>
        <row r="1327">
          <cell r="AA1327">
            <v>104711.116060662</v>
          </cell>
          <cell r="AB1327">
            <v>104683.72</v>
          </cell>
        </row>
        <row r="1328">
          <cell r="B1328" t="str">
            <v>ACACIA MAKOTO</v>
          </cell>
          <cell r="C1328" t="str">
            <v>STM</v>
          </cell>
        </row>
        <row r="1328">
          <cell r="F1328" t="str">
            <v>第69期</v>
          </cell>
        </row>
        <row r="1328">
          <cell r="I1328" t="str">
            <v>2021.04.14-2021.04.29</v>
          </cell>
        </row>
        <row r="1328">
          <cell r="AA1328">
            <v>166200</v>
          </cell>
          <cell r="AB1328">
            <v>166200</v>
          </cell>
        </row>
        <row r="1329">
          <cell r="B1329" t="str">
            <v>A FUJI</v>
          </cell>
          <cell r="C1329" t="str">
            <v>APL</v>
          </cell>
        </row>
        <row r="1329">
          <cell r="F1329" t="str">
            <v>第07期</v>
          </cell>
        </row>
        <row r="1329">
          <cell r="I1329" t="str">
            <v>2021.04.14-2021.04.24</v>
          </cell>
        </row>
        <row r="1329">
          <cell r="Y1329" t="str">
            <v>油样检测费</v>
          </cell>
        </row>
        <row r="1329">
          <cell r="AA1329">
            <v>159113.882</v>
          </cell>
          <cell r="AB1329">
            <v>159113.88</v>
          </cell>
        </row>
        <row r="1330">
          <cell r="B1330" t="str">
            <v>A FUJI</v>
          </cell>
          <cell r="C1330" t="str">
            <v>APL</v>
          </cell>
        </row>
        <row r="1330">
          <cell r="F1330" t="str">
            <v>第07期</v>
          </cell>
        </row>
        <row r="1330">
          <cell r="I1330" t="str">
            <v>2021.04.24-2021.04.29</v>
          </cell>
        </row>
        <row r="1330">
          <cell r="Y1330" t="str">
            <v>油样检测费</v>
          </cell>
        </row>
        <row r="1330">
          <cell r="AA1330">
            <v>92932.7525</v>
          </cell>
          <cell r="AB1330">
            <v>87778.7</v>
          </cell>
        </row>
        <row r="1331">
          <cell r="B1331" t="str">
            <v>Heung-A Jakarta </v>
          </cell>
          <cell r="C1331" t="str">
            <v>PAN</v>
          </cell>
        </row>
        <row r="1331">
          <cell r="F1331" t="str">
            <v>第13期</v>
          </cell>
        </row>
        <row r="1331">
          <cell r="I1331" t="str">
            <v>2021.04.14-2021.04.16</v>
          </cell>
        </row>
        <row r="1331">
          <cell r="AA1331">
            <v>10461.6666666667</v>
          </cell>
          <cell r="AB1331">
            <v>10461.67</v>
          </cell>
        </row>
        <row r="1332">
          <cell r="B1332" t="str">
            <v>Heung-A Jakarta </v>
          </cell>
          <cell r="C1332" t="str">
            <v>PAN</v>
          </cell>
        </row>
        <row r="1332">
          <cell r="F1332" t="str">
            <v>第13期</v>
          </cell>
        </row>
        <row r="1332">
          <cell r="I1332" t="str">
            <v>2021.04.16-2021.04.29</v>
          </cell>
        </row>
        <row r="1332">
          <cell r="AA1332">
            <v>143433.333333333</v>
          </cell>
          <cell r="AB1332">
            <v>143405.89</v>
          </cell>
        </row>
        <row r="1333">
          <cell r="B1333" t="str">
            <v>A BOTE</v>
          </cell>
          <cell r="C1333" t="str">
            <v>TCL</v>
          </cell>
        </row>
        <row r="1333">
          <cell r="F1333" t="str">
            <v>第02期</v>
          </cell>
        </row>
        <row r="1333">
          <cell r="I1333" t="str">
            <v>2021.04.15-2021.04.30</v>
          </cell>
        </row>
        <row r="1333">
          <cell r="AA1333">
            <v>188100</v>
          </cell>
          <cell r="AB1333">
            <v>188060.1</v>
          </cell>
        </row>
        <row r="1334">
          <cell r="B1334" t="str">
            <v>ACACIA MING</v>
          </cell>
          <cell r="C1334" t="str">
            <v>EAS</v>
          </cell>
        </row>
        <row r="1334">
          <cell r="F1334" t="str">
            <v>第03期</v>
          </cell>
        </row>
        <row r="1334">
          <cell r="I1334" t="str">
            <v>2021.04.15-2021.04.30</v>
          </cell>
        </row>
        <row r="1334">
          <cell r="AA1334">
            <v>123641.095890411</v>
          </cell>
          <cell r="AB1334">
            <v>123608.67</v>
          </cell>
        </row>
        <row r="1335">
          <cell r="B1335" t="str">
            <v>JRS CARINA</v>
          </cell>
          <cell r="C1335" t="str">
            <v>CCL</v>
          </cell>
        </row>
        <row r="1335">
          <cell r="F1335" t="str">
            <v>第69期</v>
          </cell>
        </row>
        <row r="1335">
          <cell r="I1335" t="str">
            <v>2021.04.15-2021.04.30</v>
          </cell>
        </row>
        <row r="1335">
          <cell r="AA1335">
            <v>109900</v>
          </cell>
          <cell r="AB1335">
            <v>109892.56</v>
          </cell>
        </row>
        <row r="1336">
          <cell r="B1336" t="str">
            <v>ACACIA ARIES</v>
          </cell>
          <cell r="C1336" t="str">
            <v>STM</v>
          </cell>
        </row>
        <row r="1336">
          <cell r="F1336" t="str">
            <v>第29期</v>
          </cell>
        </row>
        <row r="1336">
          <cell r="I1336" t="str">
            <v>2021.04.15-2021.04.30</v>
          </cell>
        </row>
        <row r="1336">
          <cell r="AA1336">
            <v>83150</v>
          </cell>
          <cell r="AB1336">
            <v>83150</v>
          </cell>
        </row>
        <row r="1337">
          <cell r="B1337" t="str">
            <v>A ROKU</v>
          </cell>
          <cell r="C1337" t="str">
            <v>TSL</v>
          </cell>
        </row>
        <row r="1337">
          <cell r="F1337" t="str">
            <v>第12期</v>
          </cell>
        </row>
        <row r="1337">
          <cell r="I1337" t="str">
            <v>2021.04.16-2021.04.27</v>
          </cell>
        </row>
        <row r="1337">
          <cell r="Y1337" t="str">
            <v>1.25%佣金</v>
          </cell>
        </row>
        <row r="1337">
          <cell r="AA1337">
            <v>98463.8125</v>
          </cell>
          <cell r="AB1337">
            <v>98463.81</v>
          </cell>
        </row>
        <row r="1338">
          <cell r="B1338" t="str">
            <v>A ROKU</v>
          </cell>
          <cell r="C1338" t="str">
            <v>TSL</v>
          </cell>
        </row>
        <row r="1338">
          <cell r="F1338" t="str">
            <v>第12期</v>
          </cell>
        </row>
        <row r="1338">
          <cell r="I1338" t="str">
            <v>2021.04.27-2021.05.01</v>
          </cell>
        </row>
        <row r="1338">
          <cell r="Y1338" t="str">
            <v>1.25%佣金</v>
          </cell>
        </row>
        <row r="1338">
          <cell r="AA1338">
            <v>81241.625</v>
          </cell>
          <cell r="AB1338">
            <v>81224.19</v>
          </cell>
        </row>
        <row r="1339">
          <cell r="B1339" t="str">
            <v>A FUKU</v>
          </cell>
          <cell r="C1339" t="str">
            <v>TSL</v>
          </cell>
        </row>
        <row r="1339">
          <cell r="F1339" t="str">
            <v>第14期</v>
          </cell>
        </row>
        <row r="1339">
          <cell r="I1339" t="str">
            <v>2021.04.16-2021.05.01</v>
          </cell>
        </row>
        <row r="1339">
          <cell r="Y1339" t="str">
            <v>1.25%佣金</v>
          </cell>
        </row>
        <row r="1339">
          <cell r="AA1339">
            <v>156885.73</v>
          </cell>
          <cell r="AB1339">
            <v>156868.29</v>
          </cell>
        </row>
        <row r="1340">
          <cell r="B1340" t="str">
            <v>A KOU</v>
          </cell>
          <cell r="C1340" t="str">
            <v>TSL</v>
          </cell>
        </row>
        <row r="1340">
          <cell r="F1340" t="str">
            <v>第03期</v>
          </cell>
        </row>
        <row r="1340">
          <cell r="I1340" t="str">
            <v>2021.04.16-2021.05.01</v>
          </cell>
        </row>
        <row r="1340">
          <cell r="Y1340" t="str">
            <v>1.25%佣金/交船检验费</v>
          </cell>
        </row>
        <row r="1340">
          <cell r="AA1340">
            <v>177441.477053606</v>
          </cell>
          <cell r="AB1340">
            <v>193237.02</v>
          </cell>
        </row>
        <row r="1341">
          <cell r="B1341" t="str">
            <v>A KIBO</v>
          </cell>
          <cell r="C1341" t="str">
            <v>GMS</v>
          </cell>
        </row>
        <row r="1341">
          <cell r="F1341" t="str">
            <v>第10期</v>
          </cell>
        </row>
        <row r="1341">
          <cell r="I1341" t="str">
            <v>2021.04.16-2021.05.01</v>
          </cell>
        </row>
        <row r="1341">
          <cell r="Y1341" t="str">
            <v>1.25%佣金</v>
          </cell>
        </row>
        <row r="1341">
          <cell r="AA1341">
            <v>171243.75</v>
          </cell>
          <cell r="AB1341">
            <v>171243.75</v>
          </cell>
        </row>
        <row r="1342">
          <cell r="B1342" t="str">
            <v>Heung-A Manila</v>
          </cell>
          <cell r="C1342" t="str">
            <v>SCP</v>
          </cell>
        </row>
        <row r="1342">
          <cell r="F1342" t="str">
            <v>第06期</v>
          </cell>
        </row>
        <row r="1342">
          <cell r="I1342" t="str">
            <v>2021.04.18-2021.05.03</v>
          </cell>
        </row>
        <row r="1342">
          <cell r="Y1342" t="str">
            <v>1.25%佣金</v>
          </cell>
        </row>
        <row r="1342">
          <cell r="AA1342">
            <v>130284.075342466</v>
          </cell>
          <cell r="AB1342">
            <v>130276.65</v>
          </cell>
        </row>
        <row r="1343">
          <cell r="B1343" t="str">
            <v>ACACIA WA</v>
          </cell>
          <cell r="C1343" t="str">
            <v>CKL</v>
          </cell>
        </row>
        <row r="1343">
          <cell r="F1343" t="str">
            <v>第01期</v>
          </cell>
        </row>
        <row r="1343">
          <cell r="I1343" t="str">
            <v>2021.04.24-2021.05.09</v>
          </cell>
        </row>
        <row r="1343">
          <cell r="AA1343">
            <v>140718.75</v>
          </cell>
          <cell r="AB1343">
            <v>140711.26</v>
          </cell>
        </row>
        <row r="1344">
          <cell r="B1344" t="str">
            <v>JRS CORVUS</v>
          </cell>
          <cell r="C1344" t="str">
            <v>STM</v>
          </cell>
        </row>
        <row r="1344">
          <cell r="F1344" t="str">
            <v>第09期</v>
          </cell>
        </row>
        <row r="1344">
          <cell r="I1344" t="str">
            <v>2021.04.19-2021.05.04</v>
          </cell>
        </row>
        <row r="1344">
          <cell r="AA1344">
            <v>105700</v>
          </cell>
          <cell r="AB1344">
            <v>105700</v>
          </cell>
        </row>
        <row r="1345">
          <cell r="B1345" t="str">
            <v>Heung-A Singapore</v>
          </cell>
          <cell r="C1345" t="str">
            <v>NS</v>
          </cell>
        </row>
        <row r="1345">
          <cell r="F1345" t="str">
            <v>第11期</v>
          </cell>
        </row>
        <row r="1345">
          <cell r="I1345" t="str">
            <v>2021.04.20-2021.05.05</v>
          </cell>
        </row>
        <row r="1345">
          <cell r="Y1345" t="str">
            <v>1.25%佣金</v>
          </cell>
        </row>
        <row r="1345">
          <cell r="AA1345">
            <v>93968.75</v>
          </cell>
          <cell r="AB1345">
            <v>93931.27</v>
          </cell>
        </row>
        <row r="1346">
          <cell r="B1346" t="str">
            <v>Contship Day</v>
          </cell>
          <cell r="C1346" t="str">
            <v>APL</v>
          </cell>
        </row>
        <row r="1346">
          <cell r="F1346" t="str">
            <v>第12期</v>
          </cell>
        </row>
        <row r="1346">
          <cell r="I1346" t="str">
            <v>2021.04.20-2021.05.05</v>
          </cell>
        </row>
        <row r="1346">
          <cell r="V1346">
            <v>-5864</v>
          </cell>
        </row>
        <row r="1346">
          <cell r="Y1346" t="str">
            <v>油样检测费/船员劳务费3月</v>
          </cell>
        </row>
        <row r="1346">
          <cell r="AA1346">
            <v>79064</v>
          </cell>
          <cell r="AB1346">
            <v>73192.52</v>
          </cell>
        </row>
        <row r="1347">
          <cell r="B1347" t="str">
            <v>LISBOA</v>
          </cell>
          <cell r="C1347" t="str">
            <v>KMTC</v>
          </cell>
        </row>
        <row r="1347">
          <cell r="F1347" t="str">
            <v>第04期</v>
          </cell>
        </row>
        <row r="1347">
          <cell r="I1347" t="str">
            <v>2021.04.22-2021.05.07</v>
          </cell>
        </row>
        <row r="1347">
          <cell r="AA1347">
            <v>119200</v>
          </cell>
          <cell r="AB1347">
            <v>119198.06</v>
          </cell>
        </row>
        <row r="1348">
          <cell r="B1348" t="str">
            <v>ACACIA VIRGO</v>
          </cell>
          <cell r="C1348" t="str">
            <v>SKR</v>
          </cell>
        </row>
        <row r="1348">
          <cell r="F1348" t="str">
            <v>第02期</v>
          </cell>
        </row>
        <row r="1348">
          <cell r="I1348" t="str">
            <v>2021.04.20-2021.05.05</v>
          </cell>
        </row>
        <row r="1348">
          <cell r="Y1348" t="str">
            <v>1.25%佣金</v>
          </cell>
        </row>
        <row r="1348">
          <cell r="AA1348">
            <v>241132.96</v>
          </cell>
          <cell r="AB1348">
            <v>241095.87</v>
          </cell>
        </row>
        <row r="1349">
          <cell r="B1349" t="str">
            <v>ACACIA LIBRA</v>
          </cell>
          <cell r="C1349" t="str">
            <v>COSCO</v>
          </cell>
        </row>
        <row r="1349">
          <cell r="F1349" t="str">
            <v>第16期</v>
          </cell>
        </row>
        <row r="1349">
          <cell r="I1349" t="str">
            <v>2021.04.23-2021.05.08</v>
          </cell>
        </row>
        <row r="1349">
          <cell r="Y1349" t="str">
            <v>修理之后要求的双方量油检验</v>
          </cell>
        </row>
        <row r="1349">
          <cell r="AA1349">
            <v>138257.72</v>
          </cell>
          <cell r="AB1349">
            <v>138255.78</v>
          </cell>
        </row>
        <row r="1350">
          <cell r="B1350" t="str">
            <v>A MIZUHO</v>
          </cell>
          <cell r="C1350" t="str">
            <v>Heung-A</v>
          </cell>
        </row>
        <row r="1350">
          <cell r="F1350" t="str">
            <v>第06期</v>
          </cell>
        </row>
        <row r="1350">
          <cell r="I1350" t="str">
            <v>2021.04.23-2021.05.08</v>
          </cell>
        </row>
        <row r="1350">
          <cell r="AA1350">
            <v>153616.438356164</v>
          </cell>
          <cell r="AB1350">
            <v>153608.96</v>
          </cell>
        </row>
        <row r="1351">
          <cell r="B1351" t="str">
            <v>A KEIGA</v>
          </cell>
          <cell r="C1351" t="str">
            <v>DBR</v>
          </cell>
        </row>
        <row r="1351">
          <cell r="F1351" t="str">
            <v>第09期</v>
          </cell>
        </row>
        <row r="1351">
          <cell r="I1351" t="str">
            <v>2021.04.24-2021.05.09</v>
          </cell>
        </row>
        <row r="1351">
          <cell r="V1351">
            <v>-13260</v>
          </cell>
        </row>
        <row r="1351">
          <cell r="Y1351" t="str">
            <v>劳务费V.2053-2107</v>
          </cell>
        </row>
        <row r="1351">
          <cell r="AA1351">
            <v>110000.77</v>
          </cell>
          <cell r="AB1351">
            <v>110000.77</v>
          </cell>
        </row>
        <row r="1352">
          <cell r="B1352" t="str">
            <v>A MYOKO</v>
          </cell>
          <cell r="C1352" t="str">
            <v>DBR</v>
          </cell>
        </row>
        <row r="1352">
          <cell r="F1352" t="str">
            <v>第05期</v>
          </cell>
        </row>
        <row r="1352">
          <cell r="I1352" t="str">
            <v>2021.04.25-2021.05.10</v>
          </cell>
        </row>
        <row r="1352">
          <cell r="AA1352">
            <v>97350</v>
          </cell>
          <cell r="AB1352">
            <v>97350</v>
          </cell>
        </row>
        <row r="1353">
          <cell r="B1353" t="str">
            <v>ACACIA TAURUS</v>
          </cell>
          <cell r="C1353" t="str">
            <v>STM</v>
          </cell>
        </row>
        <row r="1353">
          <cell r="F1353" t="str">
            <v>第04期</v>
          </cell>
        </row>
        <row r="1353">
          <cell r="I1353" t="str">
            <v>2021.04.27-2021.05.12</v>
          </cell>
        </row>
        <row r="1353">
          <cell r="AA1353">
            <v>83150</v>
          </cell>
          <cell r="AB1353">
            <v>83150</v>
          </cell>
        </row>
        <row r="1354">
          <cell r="B1354" t="str">
            <v>ACACIA REI</v>
          </cell>
          <cell r="C1354" t="str">
            <v>STM</v>
          </cell>
        </row>
        <row r="1354">
          <cell r="F1354" t="str">
            <v>第17期</v>
          </cell>
        </row>
        <row r="1354">
          <cell r="I1354" t="str">
            <v>2021.04.28-2021.05.13</v>
          </cell>
        </row>
        <row r="1354">
          <cell r="AA1354">
            <v>181200</v>
          </cell>
          <cell r="AB1354">
            <v>181200</v>
          </cell>
        </row>
        <row r="1355">
          <cell r="B1355" t="str">
            <v>ACACIA HAWK</v>
          </cell>
          <cell r="C1355" t="str">
            <v>CMS</v>
          </cell>
        </row>
        <row r="1355">
          <cell r="F1355" t="str">
            <v>第80期</v>
          </cell>
        </row>
        <row r="1355">
          <cell r="I1355" t="str">
            <v>2021.04.27-2021.05.12</v>
          </cell>
        </row>
        <row r="1355">
          <cell r="AA1355">
            <v>105542.465753425</v>
          </cell>
          <cell r="AB1355">
            <v>105514.98</v>
          </cell>
        </row>
        <row r="1356">
          <cell r="B1356" t="str">
            <v>ACACIA MAKOTO</v>
          </cell>
          <cell r="C1356" t="str">
            <v>STM</v>
          </cell>
        </row>
        <row r="1356">
          <cell r="F1356" t="str">
            <v>prefinal</v>
          </cell>
        </row>
        <row r="1356">
          <cell r="I1356" t="str">
            <v>2021.04.29-2021.05.25</v>
          </cell>
        </row>
        <row r="1356">
          <cell r="AA1356">
            <v>26193.7864</v>
          </cell>
          <cell r="AB1356">
            <v>26193.79</v>
          </cell>
        </row>
        <row r="1357">
          <cell r="B1357" t="str">
            <v>ACACIA MAKOTO</v>
          </cell>
          <cell r="C1357" t="str">
            <v>STM</v>
          </cell>
        </row>
        <row r="1357">
          <cell r="F1357" t="str">
            <v>final</v>
          </cell>
        </row>
        <row r="1357">
          <cell r="I1357" t="str">
            <v>2021.04.29-2021.05.25</v>
          </cell>
        </row>
        <row r="1357">
          <cell r="Y1357" t="str">
            <v>v.1928E QOAM9286104 货损免赔额租家承担</v>
          </cell>
        </row>
        <row r="1357">
          <cell r="AA1357">
            <v>-160197.34</v>
          </cell>
        </row>
        <row r="1358">
          <cell r="B1358" t="str">
            <v>A FUJI</v>
          </cell>
          <cell r="C1358" t="str">
            <v>APL</v>
          </cell>
        </row>
        <row r="1358">
          <cell r="F1358" t="str">
            <v>第08期</v>
          </cell>
        </row>
        <row r="1358">
          <cell r="I1358" t="str">
            <v>2021.04.29-2021.05.14</v>
          </cell>
        </row>
        <row r="1358">
          <cell r="V1358">
            <v>-2356</v>
          </cell>
        </row>
        <row r="1358">
          <cell r="Y1358" t="str">
            <v>油样检测费/船员劳务费1.15-4.13</v>
          </cell>
        </row>
        <row r="1358">
          <cell r="AA1358">
            <v>263731</v>
          </cell>
          <cell r="AB1358">
            <v>268870.18</v>
          </cell>
        </row>
        <row r="1359">
          <cell r="B1359" t="str">
            <v>A BOTE</v>
          </cell>
          <cell r="C1359" t="str">
            <v>TCL</v>
          </cell>
        </row>
        <row r="1359">
          <cell r="F1359" t="str">
            <v>第03期</v>
          </cell>
        </row>
        <row r="1359">
          <cell r="I1359" t="str">
            <v>2021.04.30-2021.05.15</v>
          </cell>
        </row>
        <row r="1359">
          <cell r="AA1359">
            <v>188100</v>
          </cell>
          <cell r="AB1359">
            <v>188060.03</v>
          </cell>
        </row>
        <row r="1360">
          <cell r="B1360" t="str">
            <v>Heung-A Jakarta </v>
          </cell>
          <cell r="C1360" t="str">
            <v>PAN</v>
          </cell>
        </row>
        <row r="1360">
          <cell r="F1360" t="str">
            <v>第14期</v>
          </cell>
        </row>
        <row r="1360">
          <cell r="I1360" t="str">
            <v>2021.04.29-2021.05.14</v>
          </cell>
        </row>
        <row r="1360">
          <cell r="AA1360">
            <v>157046.1</v>
          </cell>
          <cell r="AB1360">
            <v>157018.61</v>
          </cell>
        </row>
        <row r="1361">
          <cell r="B1361" t="str">
            <v>ACACIA MING</v>
          </cell>
          <cell r="C1361" t="str">
            <v>EAS</v>
          </cell>
        </row>
        <row r="1361">
          <cell r="F1361" t="str">
            <v>第04期</v>
          </cell>
        </row>
        <row r="1361">
          <cell r="I1361" t="str">
            <v>2021.04.30-2021.05.15</v>
          </cell>
        </row>
        <row r="1361">
          <cell r="AA1361">
            <v>123641.095890411</v>
          </cell>
          <cell r="AB1361">
            <v>123608.61</v>
          </cell>
        </row>
        <row r="1362">
          <cell r="B1362" t="str">
            <v>JRS CARINA</v>
          </cell>
          <cell r="C1362" t="str">
            <v>CCL</v>
          </cell>
        </row>
        <row r="1362">
          <cell r="F1362" t="str">
            <v>第70期</v>
          </cell>
        </row>
        <row r="1362">
          <cell r="I1362" t="str">
            <v>2021.04.30-2021.05.15</v>
          </cell>
        </row>
        <row r="1362">
          <cell r="Y1362" t="str">
            <v>船东费</v>
          </cell>
        </row>
        <row r="1362">
          <cell r="AA1362">
            <v>109269.45</v>
          </cell>
          <cell r="AB1362">
            <v>109262.02</v>
          </cell>
        </row>
        <row r="1363">
          <cell r="B1363" t="str">
            <v>ACACIA ARIES</v>
          </cell>
          <cell r="C1363" t="str">
            <v>STM</v>
          </cell>
        </row>
        <row r="1363">
          <cell r="F1363" t="str">
            <v>第30期</v>
          </cell>
        </row>
        <row r="1363">
          <cell r="I1363" t="str">
            <v>2021.04.30-2021.05.15</v>
          </cell>
        </row>
        <row r="1363">
          <cell r="AA1363">
            <v>82787.87</v>
          </cell>
          <cell r="AB1363">
            <v>82787.87</v>
          </cell>
        </row>
        <row r="1364">
          <cell r="B1364" t="str">
            <v>Bremen Trader</v>
          </cell>
          <cell r="C1364" t="str">
            <v>sealand</v>
          </cell>
        </row>
        <row r="1364">
          <cell r="F1364" t="str">
            <v>第02期</v>
          </cell>
        </row>
        <row r="1364">
          <cell r="I1364" t="str">
            <v>2021.05.01-2021.06.01</v>
          </cell>
        </row>
        <row r="1364">
          <cell r="Y1364" t="str">
            <v>油样检测</v>
          </cell>
        </row>
        <row r="1364">
          <cell r="AA1364">
            <v>728535.65</v>
          </cell>
          <cell r="AB1364">
            <v>728535.65</v>
          </cell>
        </row>
        <row r="1365">
          <cell r="B1365" t="str">
            <v>A ROKU</v>
          </cell>
          <cell r="C1365" t="str">
            <v>TSL</v>
          </cell>
        </row>
        <row r="1365">
          <cell r="F1365" t="str">
            <v>第13期</v>
          </cell>
        </row>
        <row r="1365">
          <cell r="I1365" t="str">
            <v>2021.05.01-2021.05.06</v>
          </cell>
        </row>
        <row r="1365">
          <cell r="Y1365" t="str">
            <v>1.25%佣金</v>
          </cell>
        </row>
        <row r="1365">
          <cell r="AA1365">
            <v>94108.3904109589</v>
          </cell>
          <cell r="AB1365">
            <v>94090.94</v>
          </cell>
        </row>
        <row r="1366">
          <cell r="B1366" t="str">
            <v>A FUKU</v>
          </cell>
          <cell r="C1366" t="str">
            <v>TSL</v>
          </cell>
        </row>
        <row r="1366">
          <cell r="F1366" t="str">
            <v>第15期</v>
          </cell>
        </row>
        <row r="1366">
          <cell r="I1366" t="str">
            <v>2021.05.01-2021.05.16</v>
          </cell>
        </row>
        <row r="1366">
          <cell r="Y1366" t="str">
            <v>1.25%佣金</v>
          </cell>
        </row>
        <row r="1366">
          <cell r="AA1366">
            <v>154237.5</v>
          </cell>
          <cell r="AB1366">
            <v>154220.04</v>
          </cell>
        </row>
        <row r="1367">
          <cell r="B1367" t="str">
            <v>A KOU</v>
          </cell>
          <cell r="C1367" t="str">
            <v>TSL</v>
          </cell>
        </row>
        <row r="1367">
          <cell r="F1367" t="str">
            <v>第04期</v>
          </cell>
        </row>
        <row r="1367">
          <cell r="I1367" t="str">
            <v>2021.05.01-2021.05.16</v>
          </cell>
        </row>
        <row r="1367">
          <cell r="Y1367" t="str">
            <v>1.25%佣金</v>
          </cell>
        </row>
        <row r="1367">
          <cell r="AA1367">
            <v>178950</v>
          </cell>
          <cell r="AB1367">
            <v>178932.51</v>
          </cell>
        </row>
        <row r="1368">
          <cell r="B1368" t="str">
            <v>A KIBO</v>
          </cell>
          <cell r="C1368" t="str">
            <v>GMS</v>
          </cell>
        </row>
        <row r="1368">
          <cell r="F1368" t="str">
            <v>第11期</v>
          </cell>
        </row>
        <row r="1368">
          <cell r="I1368" t="str">
            <v>2021.05.01-2021.05.16</v>
          </cell>
        </row>
        <row r="1368">
          <cell r="Y1368" t="str">
            <v>1.25%佣金</v>
          </cell>
        </row>
        <row r="1368">
          <cell r="AA1368">
            <v>171243.75</v>
          </cell>
          <cell r="AB1368">
            <v>171243.75</v>
          </cell>
        </row>
        <row r="1369">
          <cell r="B1369" t="str">
            <v>A KINKA</v>
          </cell>
          <cell r="C1369" t="str">
            <v>SKR</v>
          </cell>
        </row>
        <row r="1369">
          <cell r="F1369" t="str">
            <v>第01期</v>
          </cell>
        </row>
        <row r="1369">
          <cell r="I1369" t="str">
            <v>2021.05.01-2021.05.16</v>
          </cell>
        </row>
        <row r="1369">
          <cell r="AA1369">
            <v>132625</v>
          </cell>
          <cell r="AB1369">
            <v>132617.57</v>
          </cell>
        </row>
        <row r="1370">
          <cell r="B1370" t="str">
            <v>Heung-A Manila</v>
          </cell>
          <cell r="C1370" t="str">
            <v>SCP</v>
          </cell>
        </row>
        <row r="1370">
          <cell r="F1370" t="str">
            <v>第07期</v>
          </cell>
        </row>
        <row r="1370">
          <cell r="I1370" t="str">
            <v>2021.05.03-2021.05.18</v>
          </cell>
        </row>
        <row r="1370">
          <cell r="V1370">
            <v>-159</v>
          </cell>
        </row>
        <row r="1370">
          <cell r="Y1370" t="str">
            <v>1.25%佣金/劳务费V.2105W-2111W 冷藏/停租主机故障 2021.4.23 0500-1506LT 0.42083天/ 4.15/0800 - 16/2220 1.59722天/ 4.12/2345 - 13/0645 0.29167天</v>
          </cell>
        </row>
        <row r="1370">
          <cell r="AA1370">
            <v>107456.879709132</v>
          </cell>
          <cell r="AB1370">
            <v>107441.95</v>
          </cell>
        </row>
        <row r="1371">
          <cell r="B1371" t="str">
            <v>ACACIA WA</v>
          </cell>
          <cell r="C1371" t="str">
            <v>CKL</v>
          </cell>
        </row>
        <row r="1371">
          <cell r="F1371" t="str">
            <v>第02期</v>
          </cell>
        </row>
        <row r="1371">
          <cell r="I1371" t="str">
            <v>2021.05.09-2021.05.24</v>
          </cell>
        </row>
        <row r="1371">
          <cell r="AA1371">
            <v>293027.09775</v>
          </cell>
          <cell r="AB1371">
            <v>293019.6</v>
          </cell>
        </row>
        <row r="1372">
          <cell r="B1372" t="str">
            <v>JRS CORVUS</v>
          </cell>
          <cell r="C1372" t="str">
            <v>STM</v>
          </cell>
        </row>
        <row r="1372">
          <cell r="F1372" t="str">
            <v>第10期</v>
          </cell>
        </row>
        <row r="1372">
          <cell r="I1372" t="str">
            <v>2021.05.04-2021.05.19</v>
          </cell>
        </row>
        <row r="1372">
          <cell r="AA1372">
            <v>105700</v>
          </cell>
          <cell r="AB1372">
            <v>105700</v>
          </cell>
        </row>
        <row r="1373">
          <cell r="B1373" t="str">
            <v>Heung-A Singapore</v>
          </cell>
          <cell r="C1373" t="str">
            <v>NS</v>
          </cell>
        </row>
        <row r="1373">
          <cell r="F1373" t="str">
            <v>final</v>
          </cell>
        </row>
        <row r="1373">
          <cell r="I1373" t="str">
            <v>2021.05.05-2021.05.21</v>
          </cell>
        </row>
        <row r="1373">
          <cell r="V1373">
            <v>-75</v>
          </cell>
        </row>
        <row r="1373">
          <cell r="Y1373" t="str">
            <v>1.25%佣金/劳务费V.2115-2116</v>
          </cell>
        </row>
        <row r="1373">
          <cell r="AA1373">
            <v>-12454.7866666667</v>
          </cell>
          <cell r="AB1373">
            <v>-12454.79</v>
          </cell>
        </row>
        <row r="1374">
          <cell r="B1374" t="str">
            <v>Contship Day</v>
          </cell>
          <cell r="C1374" t="str">
            <v>APL</v>
          </cell>
        </row>
        <row r="1374">
          <cell r="F1374" t="str">
            <v>第13期</v>
          </cell>
        </row>
        <row r="1374">
          <cell r="I1374" t="str">
            <v>2021.05.05-2021.05.20</v>
          </cell>
        </row>
        <row r="1374">
          <cell r="Y1374" t="str">
            <v>油样检测费/停租船擦碰志不志码头及船长接受问询20210203 1042-20210208 1330，20210215 0942-20210219 1354 9.2917天</v>
          </cell>
        </row>
        <row r="1374">
          <cell r="AA1374">
            <v>81547.304</v>
          </cell>
          <cell r="AB1374">
            <v>87404.05</v>
          </cell>
        </row>
        <row r="1375">
          <cell r="B1375" t="str">
            <v>A ROKU</v>
          </cell>
          <cell r="C1375" t="str">
            <v>TSL</v>
          </cell>
        </row>
        <row r="1375">
          <cell r="F1375" t="str">
            <v>prefinal</v>
          </cell>
        </row>
        <row r="1375">
          <cell r="I1375" t="str">
            <v>2021.05.06-2021.05.14</v>
          </cell>
        </row>
        <row r="1375">
          <cell r="V1375">
            <v>-2280</v>
          </cell>
        </row>
        <row r="1375">
          <cell r="Y1375" t="str">
            <v>1.25%佣金/劳务费21007-21009</v>
          </cell>
        </row>
        <row r="1375">
          <cell r="AA1375">
            <v>162682.132205479</v>
          </cell>
          <cell r="AB1375">
            <v>2272.51</v>
          </cell>
        </row>
        <row r="1376">
          <cell r="B1376" t="str">
            <v>A ROKU</v>
          </cell>
          <cell r="C1376" t="str">
            <v>TSL</v>
          </cell>
        </row>
        <row r="1376">
          <cell r="F1376" t="str">
            <v>final</v>
          </cell>
        </row>
        <row r="1376">
          <cell r="I1376" t="str">
            <v>2021.05.06-2021.05.14</v>
          </cell>
        </row>
        <row r="1376">
          <cell r="AA1376">
            <v>5000</v>
          </cell>
        </row>
        <row r="1377">
          <cell r="B1377" t="str">
            <v>LISBOA</v>
          </cell>
          <cell r="C1377" t="str">
            <v>KMTC</v>
          </cell>
        </row>
        <row r="1377">
          <cell r="F1377" t="str">
            <v>第05期</v>
          </cell>
        </row>
        <row r="1377">
          <cell r="I1377" t="str">
            <v>2021.05.07-2021.05.22</v>
          </cell>
        </row>
        <row r="1377">
          <cell r="AA1377">
            <v>119200</v>
          </cell>
          <cell r="AB1377">
            <v>119198.07</v>
          </cell>
        </row>
        <row r="1378">
          <cell r="B1378" t="str">
            <v>ACACIA VIRGO</v>
          </cell>
          <cell r="C1378" t="str">
            <v>SKR</v>
          </cell>
        </row>
        <row r="1378">
          <cell r="F1378" t="str">
            <v>第03期</v>
          </cell>
        </row>
        <row r="1378">
          <cell r="I1378" t="str">
            <v>2021.05.05-2021.05.20</v>
          </cell>
        </row>
        <row r="1378">
          <cell r="Y1378" t="str">
            <v>1.25%佣金</v>
          </cell>
        </row>
        <row r="1378">
          <cell r="AA1378">
            <v>156231.25</v>
          </cell>
          <cell r="AB1378">
            <v>156223.8</v>
          </cell>
        </row>
        <row r="1379">
          <cell r="B1379" t="str">
            <v>ACACIA LIBRA</v>
          </cell>
          <cell r="C1379" t="str">
            <v>COSCO</v>
          </cell>
        </row>
        <row r="1379">
          <cell r="F1379" t="str">
            <v>第17期</v>
          </cell>
        </row>
        <row r="1379">
          <cell r="I1379" t="str">
            <v>2021.05.08-2021.05.23</v>
          </cell>
        </row>
        <row r="1379">
          <cell r="V1379">
            <v>-2185.26</v>
          </cell>
        </row>
        <row r="1379">
          <cell r="Y1379" t="str">
            <v>船员劳务费03月</v>
          </cell>
        </row>
        <row r="1379">
          <cell r="AA1379">
            <v>146110.26</v>
          </cell>
          <cell r="AB1379">
            <v>146108.32</v>
          </cell>
        </row>
        <row r="1380">
          <cell r="B1380" t="str">
            <v>A MIZUHO</v>
          </cell>
          <cell r="C1380" t="str">
            <v>Heung-A</v>
          </cell>
        </row>
        <row r="1380">
          <cell r="F1380" t="str">
            <v>第07期</v>
          </cell>
        </row>
        <row r="1380">
          <cell r="I1380" t="str">
            <v>2021.05.08-2021.05.23</v>
          </cell>
        </row>
        <row r="1380">
          <cell r="AA1380">
            <v>153616.438356164</v>
          </cell>
          <cell r="AB1380">
            <v>153608.99</v>
          </cell>
        </row>
        <row r="1381">
          <cell r="B1381" t="str">
            <v>A KEIGA</v>
          </cell>
          <cell r="C1381" t="str">
            <v>DBR</v>
          </cell>
        </row>
        <row r="1381">
          <cell r="F1381" t="str">
            <v>第10期</v>
          </cell>
        </row>
        <row r="1381">
          <cell r="I1381" t="str">
            <v>2021.05.09-2021.05.24</v>
          </cell>
        </row>
        <row r="1381">
          <cell r="V1381">
            <v>-14190</v>
          </cell>
        </row>
        <row r="1381">
          <cell r="Y1381" t="str">
            <v>劳务费V.2109-2115</v>
          </cell>
        </row>
        <row r="1381">
          <cell r="AA1381">
            <v>111540</v>
          </cell>
          <cell r="AB1381">
            <v>111540</v>
          </cell>
        </row>
        <row r="1382">
          <cell r="B1382" t="str">
            <v>A MYOKO</v>
          </cell>
          <cell r="C1382" t="str">
            <v>DBR</v>
          </cell>
        </row>
        <row r="1382">
          <cell r="F1382" t="str">
            <v>第06期</v>
          </cell>
        </row>
        <row r="1382">
          <cell r="I1382" t="str">
            <v>2021.05.10-2021.05.25</v>
          </cell>
        </row>
        <row r="1382">
          <cell r="V1382">
            <v>-16135</v>
          </cell>
        </row>
        <row r="1382">
          <cell r="Y1382" t="str">
            <v>船员劳务费v.2104-2116</v>
          </cell>
        </row>
        <row r="1382">
          <cell r="AA1382">
            <v>113485</v>
          </cell>
          <cell r="AB1382">
            <v>113485</v>
          </cell>
        </row>
        <row r="1383">
          <cell r="B1383" t="str">
            <v>A Daisen</v>
          </cell>
          <cell r="C1383" t="str">
            <v>BAL</v>
          </cell>
        </row>
        <row r="1383">
          <cell r="F1383" t="str">
            <v>第01期</v>
          </cell>
        </row>
        <row r="1383">
          <cell r="I1383" t="str">
            <v>2021.05.10-2021.05.25</v>
          </cell>
        </row>
        <row r="1383">
          <cell r="AA1383">
            <v>510900</v>
          </cell>
          <cell r="AB1383">
            <v>510867.56</v>
          </cell>
        </row>
        <row r="1384">
          <cell r="B1384" t="str">
            <v>ACACIA TAURUS</v>
          </cell>
          <cell r="C1384" t="str">
            <v>STM</v>
          </cell>
        </row>
        <row r="1384">
          <cell r="F1384" t="str">
            <v>第05期</v>
          </cell>
        </row>
        <row r="1384">
          <cell r="I1384" t="str">
            <v>2021.05.12-2021.05.27</v>
          </cell>
        </row>
        <row r="1384">
          <cell r="AA1384">
            <v>83150</v>
          </cell>
          <cell r="AB1384">
            <v>83150</v>
          </cell>
        </row>
        <row r="1385">
          <cell r="B1385" t="str">
            <v>ACACIA REI</v>
          </cell>
          <cell r="C1385" t="str">
            <v>STM</v>
          </cell>
        </row>
        <row r="1385">
          <cell r="F1385" t="str">
            <v>第18期</v>
          </cell>
        </row>
        <row r="1385">
          <cell r="I1385" t="str">
            <v>2021.05.13-2021.05.28</v>
          </cell>
        </row>
        <row r="1385">
          <cell r="AA1385">
            <v>179892.29</v>
          </cell>
          <cell r="AB1385">
            <v>179892.27</v>
          </cell>
        </row>
        <row r="1386">
          <cell r="B1386" t="str">
            <v>ACACIA HAWK</v>
          </cell>
          <cell r="C1386" t="str">
            <v>CMS</v>
          </cell>
        </row>
        <row r="1386">
          <cell r="F1386" t="str">
            <v>第81期</v>
          </cell>
        </row>
        <row r="1386">
          <cell r="I1386" t="str">
            <v>2021.05.12-2021.05.27</v>
          </cell>
        </row>
        <row r="1386">
          <cell r="AA1386">
            <v>105542.465753425</v>
          </cell>
          <cell r="AB1386">
            <v>105514.99</v>
          </cell>
        </row>
        <row r="1387">
          <cell r="B1387" t="str">
            <v>A FUJI</v>
          </cell>
          <cell r="C1387" t="str">
            <v>APL</v>
          </cell>
        </row>
        <row r="1387">
          <cell r="F1387" t="str">
            <v>第09期</v>
          </cell>
        </row>
        <row r="1387">
          <cell r="I1387" t="str">
            <v>2021.05.14-2021.05.29</v>
          </cell>
        </row>
        <row r="1387">
          <cell r="Y1387" t="str">
            <v>油样检测费</v>
          </cell>
        </row>
        <row r="1387">
          <cell r="AA1387">
            <v>261375</v>
          </cell>
          <cell r="AB1387">
            <v>261367.56</v>
          </cell>
        </row>
        <row r="1388">
          <cell r="B1388" t="str">
            <v>A BOTE</v>
          </cell>
          <cell r="C1388" t="str">
            <v>TCL</v>
          </cell>
        </row>
        <row r="1388">
          <cell r="F1388" t="str">
            <v>第04期</v>
          </cell>
        </row>
        <row r="1388">
          <cell r="I1388" t="str">
            <v>2021.05.15-2021.05.30</v>
          </cell>
        </row>
        <row r="1388">
          <cell r="Y1388" t="str">
            <v>停租釜山船员核酸检测2021.04.09 2216-04.10 2242LT 1.018056天</v>
          </cell>
        </row>
        <row r="1388">
          <cell r="AA1388">
            <v>160019.94</v>
          </cell>
          <cell r="AB1388">
            <v>159980.02</v>
          </cell>
        </row>
        <row r="1389">
          <cell r="B1389" t="str">
            <v>Heung-A Jakarta </v>
          </cell>
          <cell r="C1389" t="str">
            <v>PAN</v>
          </cell>
        </row>
        <row r="1389">
          <cell r="F1389" t="str">
            <v>第15期</v>
          </cell>
        </row>
        <row r="1389">
          <cell r="I1389" t="str">
            <v>2021.05.14-2021.05.29</v>
          </cell>
        </row>
        <row r="1389">
          <cell r="AA1389">
            <v>165500</v>
          </cell>
          <cell r="AB1389">
            <v>165472.57</v>
          </cell>
        </row>
        <row r="1390">
          <cell r="B1390" t="str">
            <v>ACACIA MING</v>
          </cell>
          <cell r="C1390" t="str">
            <v>EAS</v>
          </cell>
        </row>
        <row r="1390">
          <cell r="F1390" t="str">
            <v>第05期</v>
          </cell>
        </row>
        <row r="1390">
          <cell r="I1390" t="str">
            <v>2021.05.15-2021.05.30</v>
          </cell>
        </row>
        <row r="1390">
          <cell r="AA1390">
            <v>123542.775890411</v>
          </cell>
          <cell r="AB1390">
            <v>123510.34</v>
          </cell>
        </row>
        <row r="1391">
          <cell r="B1391" t="str">
            <v>JRS CARINA</v>
          </cell>
          <cell r="C1391" t="str">
            <v>CCL</v>
          </cell>
        </row>
        <row r="1391">
          <cell r="F1391" t="str">
            <v>第71期</v>
          </cell>
        </row>
        <row r="1391">
          <cell r="I1391" t="str">
            <v>2021.05.15-2021.05.30</v>
          </cell>
        </row>
        <row r="1391">
          <cell r="AA1391">
            <v>109900</v>
          </cell>
          <cell r="AB1391">
            <v>109892.57</v>
          </cell>
        </row>
        <row r="1392">
          <cell r="B1392" t="str">
            <v>ACACIA ARIES</v>
          </cell>
          <cell r="C1392" t="str">
            <v>STM</v>
          </cell>
        </row>
        <row r="1392">
          <cell r="F1392" t="str">
            <v>第31期</v>
          </cell>
        </row>
        <row r="1392">
          <cell r="I1392" t="str">
            <v>2021.05.15-2021.05.30</v>
          </cell>
        </row>
        <row r="1392">
          <cell r="AA1392">
            <v>83150</v>
          </cell>
          <cell r="AB1392">
            <v>83150</v>
          </cell>
        </row>
        <row r="1393">
          <cell r="B1393" t="str">
            <v>A FUKU</v>
          </cell>
          <cell r="C1393" t="str">
            <v>TSL</v>
          </cell>
        </row>
        <row r="1393">
          <cell r="F1393" t="str">
            <v>第16期</v>
          </cell>
        </row>
        <row r="1393">
          <cell r="I1393" t="str">
            <v>2021.05.16-2021.06.01</v>
          </cell>
        </row>
        <row r="1393">
          <cell r="Y1393" t="str">
            <v>1.25%佣金</v>
          </cell>
        </row>
        <row r="1393">
          <cell r="AA1393">
            <v>163240</v>
          </cell>
          <cell r="AB1393">
            <v>163222.56</v>
          </cell>
        </row>
        <row r="1394">
          <cell r="B1394" t="str">
            <v>A KOU</v>
          </cell>
          <cell r="C1394" t="str">
            <v>TSL</v>
          </cell>
        </row>
        <row r="1394">
          <cell r="F1394" t="str">
            <v>第05期</v>
          </cell>
        </row>
        <row r="1394">
          <cell r="I1394" t="str">
            <v>2021.05.16-2021.06.01</v>
          </cell>
        </row>
        <row r="1394">
          <cell r="Y1394" t="str">
            <v>1.25%佣金/停租KOBE船员受伤 2021.04.03 0006-1210 0.5天</v>
          </cell>
        </row>
        <row r="1394">
          <cell r="AA1394">
            <v>182997.051472603</v>
          </cell>
          <cell r="AB1394">
            <v>182979.62</v>
          </cell>
        </row>
        <row r="1395">
          <cell r="B1395" t="str">
            <v>A KIBO</v>
          </cell>
          <cell r="C1395" t="str">
            <v>GMS</v>
          </cell>
        </row>
        <row r="1395">
          <cell r="F1395" t="str">
            <v>第12期</v>
          </cell>
        </row>
        <row r="1395">
          <cell r="I1395" t="str">
            <v>2021.05.16-2021.05.31</v>
          </cell>
        </row>
        <row r="1395">
          <cell r="V1395">
            <v>-362</v>
          </cell>
        </row>
        <row r="1395">
          <cell r="Y1395" t="str">
            <v>1.25%佣金/船员劳务费005S</v>
          </cell>
        </row>
        <row r="1395">
          <cell r="AA1395">
            <v>170559.4</v>
          </cell>
          <cell r="AB1395">
            <v>170559.4</v>
          </cell>
        </row>
        <row r="1396">
          <cell r="B1396" t="str">
            <v>A KINKA</v>
          </cell>
          <cell r="C1396" t="str">
            <v>SKR</v>
          </cell>
        </row>
        <row r="1396">
          <cell r="F1396" t="str">
            <v>第02期</v>
          </cell>
        </row>
        <row r="1396">
          <cell r="I1396" t="str">
            <v>2021.05.16-2021.05.31</v>
          </cell>
        </row>
        <row r="1396">
          <cell r="AA1396">
            <v>132625</v>
          </cell>
          <cell r="AB1396">
            <v>132617.55</v>
          </cell>
        </row>
        <row r="1397">
          <cell r="B1397" t="str">
            <v>Heung-A Manila</v>
          </cell>
          <cell r="C1397" t="str">
            <v>SCP</v>
          </cell>
        </row>
        <row r="1397">
          <cell r="F1397" t="str">
            <v>第08期</v>
          </cell>
        </row>
        <row r="1397">
          <cell r="I1397" t="str">
            <v>2021.05.18-2021.06.02</v>
          </cell>
        </row>
        <row r="1397">
          <cell r="Y1397" t="str">
            <v>1.25%佣金</v>
          </cell>
        </row>
        <row r="1397">
          <cell r="AA1397">
            <v>128541.345342466</v>
          </cell>
          <cell r="AB1397">
            <v>128533.88</v>
          </cell>
        </row>
        <row r="1398">
          <cell r="B1398" t="str">
            <v>JRS CORVUS</v>
          </cell>
          <cell r="C1398" t="str">
            <v>STM</v>
          </cell>
        </row>
        <row r="1398">
          <cell r="F1398" t="str">
            <v>第11期</v>
          </cell>
        </row>
        <row r="1398">
          <cell r="I1398" t="str">
            <v>2021.05.19-2021.06.03</v>
          </cell>
        </row>
        <row r="1398">
          <cell r="AA1398">
            <v>105700</v>
          </cell>
          <cell r="AB1398">
            <v>105700.01</v>
          </cell>
        </row>
        <row r="1399">
          <cell r="B1399" t="str">
            <v>Contship Day</v>
          </cell>
          <cell r="C1399" t="str">
            <v>APL</v>
          </cell>
        </row>
        <row r="1399">
          <cell r="F1399" t="str">
            <v>第14期</v>
          </cell>
        </row>
        <row r="1399">
          <cell r="I1399" t="str">
            <v>2021.05.20-2021.06.04</v>
          </cell>
        </row>
        <row r="1399">
          <cell r="V1399">
            <v>-7484</v>
          </cell>
        </row>
        <row r="1399">
          <cell r="Y1399" t="str">
            <v>油样检测费/船员劳务费4月</v>
          </cell>
        </row>
        <row r="1399">
          <cell r="AA1399">
            <v>3177.72</v>
          </cell>
          <cell r="AB1399">
            <v>3177.72</v>
          </cell>
        </row>
        <row r="1400">
          <cell r="B1400" t="str">
            <v>ACACIA VIRGO</v>
          </cell>
          <cell r="C1400" t="str">
            <v>SKR</v>
          </cell>
        </row>
        <row r="1400">
          <cell r="F1400" t="str">
            <v>第04期</v>
          </cell>
        </row>
        <row r="1400">
          <cell r="I1400" t="str">
            <v>2021.05.20-2021.06.04</v>
          </cell>
        </row>
        <row r="1400">
          <cell r="Y1400" t="str">
            <v>1.25%佣金</v>
          </cell>
        </row>
        <row r="1400">
          <cell r="AA1400">
            <v>156231.25</v>
          </cell>
          <cell r="AB1400">
            <v>156253.41</v>
          </cell>
        </row>
        <row r="1401">
          <cell r="B1401" t="str">
            <v>Heung-A Singapore</v>
          </cell>
          <cell r="C1401" t="str">
            <v>SKR</v>
          </cell>
        </row>
        <row r="1401">
          <cell r="F1401" t="str">
            <v>第01期</v>
          </cell>
        </row>
        <row r="1401">
          <cell r="I1401" t="str">
            <v>2021.05.21-2021.06.05</v>
          </cell>
        </row>
        <row r="1401">
          <cell r="AA1401">
            <v>233200</v>
          </cell>
          <cell r="AB1401">
            <v>233192.53</v>
          </cell>
        </row>
        <row r="1402">
          <cell r="B1402" t="str">
            <v>LISBOA</v>
          </cell>
          <cell r="C1402" t="str">
            <v>KMTC</v>
          </cell>
        </row>
        <row r="1402">
          <cell r="F1402" t="str">
            <v>第06期</v>
          </cell>
        </row>
        <row r="1402">
          <cell r="I1402" t="str">
            <v>2021.05.22-2021.06.06</v>
          </cell>
        </row>
        <row r="1402">
          <cell r="AA1402">
            <v>119200</v>
          </cell>
          <cell r="AB1402">
            <v>119198.06</v>
          </cell>
        </row>
        <row r="1403">
          <cell r="B1403" t="str">
            <v>A MAKOTO</v>
          </cell>
          <cell r="C1403" t="str">
            <v>STM</v>
          </cell>
        </row>
        <row r="1403">
          <cell r="F1403" t="str">
            <v>第01期</v>
          </cell>
        </row>
        <row r="1403">
          <cell r="I1403" t="str">
            <v>2021.05.24-2021.06.08</v>
          </cell>
        </row>
        <row r="1403">
          <cell r="AA1403">
            <v>291967.1</v>
          </cell>
          <cell r="AB1403">
            <v>291967.1</v>
          </cell>
        </row>
        <row r="1404">
          <cell r="B1404" t="str">
            <v>A ROKU</v>
          </cell>
          <cell r="C1404" t="str">
            <v>CUL</v>
          </cell>
        </row>
        <row r="1404">
          <cell r="F1404" t="str">
            <v>第01期</v>
          </cell>
        </row>
        <row r="1404">
          <cell r="I1404" t="str">
            <v>2021.05.22-2021.06.06</v>
          </cell>
        </row>
        <row r="1404">
          <cell r="AA1404">
            <v>390591.780821918</v>
          </cell>
          <cell r="AB1404">
            <v>390591.78</v>
          </cell>
        </row>
        <row r="1405">
          <cell r="B1405" t="str">
            <v>ACACIA LIBRA</v>
          </cell>
          <cell r="C1405" t="str">
            <v>COSCO</v>
          </cell>
        </row>
        <row r="1405">
          <cell r="F1405" t="str">
            <v>第18期</v>
          </cell>
        </row>
        <row r="1405">
          <cell r="I1405" t="str">
            <v>2021.05.23-2021.06.07</v>
          </cell>
        </row>
        <row r="1405">
          <cell r="AA1405">
            <v>143925</v>
          </cell>
          <cell r="AB1405">
            <v>143923.06</v>
          </cell>
        </row>
        <row r="1406">
          <cell r="B1406" t="str">
            <v>A MIZUHO</v>
          </cell>
          <cell r="C1406" t="str">
            <v>Heung-A</v>
          </cell>
        </row>
        <row r="1406">
          <cell r="F1406" t="str">
            <v>第08期</v>
          </cell>
        </row>
        <row r="1406">
          <cell r="I1406" t="str">
            <v>2021.05.23-2021.06.07</v>
          </cell>
        </row>
        <row r="1406">
          <cell r="AA1406">
            <v>153616.438356164</v>
          </cell>
          <cell r="AB1406">
            <v>153608.98</v>
          </cell>
        </row>
        <row r="1407">
          <cell r="B1407" t="str">
            <v>ACACIA WA</v>
          </cell>
          <cell r="C1407" t="str">
            <v>CKL</v>
          </cell>
        </row>
        <row r="1407">
          <cell r="F1407" t="str">
            <v>第03期</v>
          </cell>
        </row>
        <row r="1407">
          <cell r="I1407" t="str">
            <v>2021.05.24-2021.06.08</v>
          </cell>
        </row>
        <row r="1407">
          <cell r="AA1407">
            <v>142494.092465753</v>
          </cell>
          <cell r="AB1407">
            <v>142486.63</v>
          </cell>
        </row>
        <row r="1408">
          <cell r="B1408" t="str">
            <v>A KEIGA</v>
          </cell>
          <cell r="C1408" t="str">
            <v>DBR</v>
          </cell>
        </row>
        <row r="1408">
          <cell r="F1408" t="str">
            <v>第11期</v>
          </cell>
        </row>
        <row r="1408">
          <cell r="I1408" t="str">
            <v>2021.05.24-2021.06.08</v>
          </cell>
        </row>
        <row r="1408">
          <cell r="AA1408">
            <v>97350</v>
          </cell>
          <cell r="AB1408">
            <v>97350</v>
          </cell>
        </row>
        <row r="1409">
          <cell r="B1409" t="str">
            <v>A MYOKO</v>
          </cell>
          <cell r="C1409" t="str">
            <v>DBR</v>
          </cell>
        </row>
        <row r="1409">
          <cell r="F1409" t="str">
            <v>第07期</v>
          </cell>
        </row>
        <row r="1409">
          <cell r="I1409" t="str">
            <v>2021.05.25-2021.06.09</v>
          </cell>
        </row>
        <row r="1409">
          <cell r="AA1409">
            <v>97350</v>
          </cell>
          <cell r="AB1409">
            <v>97350</v>
          </cell>
        </row>
        <row r="1410">
          <cell r="B1410" t="str">
            <v>A Daisen</v>
          </cell>
          <cell r="C1410" t="str">
            <v>BAL</v>
          </cell>
        </row>
        <row r="1410">
          <cell r="F1410" t="str">
            <v>第02期</v>
          </cell>
        </row>
        <row r="1410">
          <cell r="I1410" t="str">
            <v>2021.05.25-2021.06.09</v>
          </cell>
        </row>
        <row r="1410">
          <cell r="Y1410" t="str">
            <v>停租 全船失电2021.05.19 1400-5.21 0218LT 1.5125天</v>
          </cell>
        </row>
        <row r="1410">
          <cell r="AA1410">
            <v>641037.3</v>
          </cell>
          <cell r="AB1410">
            <v>641004.79</v>
          </cell>
        </row>
        <row r="1411">
          <cell r="B1411" t="str">
            <v>ACACIA TAURUS</v>
          </cell>
          <cell r="C1411" t="str">
            <v>STM</v>
          </cell>
        </row>
        <row r="1411">
          <cell r="F1411" t="str">
            <v>第06期</v>
          </cell>
        </row>
        <row r="1411">
          <cell r="I1411" t="str">
            <v>2021.05.27-2021.06.11</v>
          </cell>
        </row>
        <row r="1411">
          <cell r="AA1411">
            <v>83150</v>
          </cell>
          <cell r="AB1411">
            <v>83150</v>
          </cell>
        </row>
        <row r="1412">
          <cell r="B1412" t="str">
            <v>ACACIA REI</v>
          </cell>
          <cell r="C1412" t="str">
            <v>STM</v>
          </cell>
        </row>
        <row r="1412">
          <cell r="F1412" t="str">
            <v>第19期</v>
          </cell>
        </row>
        <row r="1412">
          <cell r="I1412" t="str">
            <v>2021.05.28-2021.06.12</v>
          </cell>
        </row>
        <row r="1412">
          <cell r="AA1412">
            <v>181200</v>
          </cell>
          <cell r="AB1412">
            <v>181200</v>
          </cell>
        </row>
        <row r="1413">
          <cell r="B1413" t="str">
            <v>ACACIA HAWK</v>
          </cell>
          <cell r="C1413" t="str">
            <v>CMS</v>
          </cell>
        </row>
        <row r="1413">
          <cell r="F1413" t="str">
            <v>第82期</v>
          </cell>
        </row>
        <row r="1413">
          <cell r="I1413" t="str">
            <v>2021.05.27-2021.06.11</v>
          </cell>
        </row>
        <row r="1413">
          <cell r="AA1413">
            <v>105542.465753425</v>
          </cell>
          <cell r="AB1413">
            <v>105514.98</v>
          </cell>
        </row>
        <row r="1414">
          <cell r="B1414" t="str">
            <v>A FUJI</v>
          </cell>
          <cell r="C1414" t="str">
            <v>APL</v>
          </cell>
        </row>
        <row r="1414">
          <cell r="F1414" t="str">
            <v>第10期</v>
          </cell>
        </row>
        <row r="1414">
          <cell r="I1414" t="str">
            <v>2021.05.29-2021.06.13</v>
          </cell>
        </row>
        <row r="1414">
          <cell r="Y1414" t="str">
            <v>油样检测费</v>
          </cell>
        </row>
        <row r="1414">
          <cell r="AA1414">
            <v>261375</v>
          </cell>
          <cell r="AB1414">
            <v>261367.51</v>
          </cell>
        </row>
        <row r="1415">
          <cell r="B1415" t="str">
            <v>A BOTE</v>
          </cell>
          <cell r="C1415" t="str">
            <v>TCL</v>
          </cell>
        </row>
        <row r="1415">
          <cell r="F1415" t="str">
            <v>第05期</v>
          </cell>
        </row>
        <row r="1415">
          <cell r="I1415" t="str">
            <v>2021.05.30-2021.06.14</v>
          </cell>
        </row>
        <row r="1415">
          <cell r="AA1415">
            <v>188100</v>
          </cell>
          <cell r="AB1415">
            <v>188058.04</v>
          </cell>
        </row>
        <row r="1416">
          <cell r="B1416" t="str">
            <v>Heung-A Jakarta </v>
          </cell>
          <cell r="C1416" t="str">
            <v>PAN</v>
          </cell>
        </row>
        <row r="1416">
          <cell r="F1416" t="str">
            <v>第16期</v>
          </cell>
        </row>
        <row r="1416">
          <cell r="I1416" t="str">
            <v>2021.05.29-2021.06.13</v>
          </cell>
        </row>
        <row r="1416">
          <cell r="AA1416">
            <v>165500</v>
          </cell>
          <cell r="AB1416">
            <v>165472.51</v>
          </cell>
        </row>
        <row r="1417">
          <cell r="B1417" t="str">
            <v>ACACIA MING</v>
          </cell>
          <cell r="C1417" t="str">
            <v>EAS</v>
          </cell>
        </row>
        <row r="1417">
          <cell r="F1417" t="str">
            <v>第06期</v>
          </cell>
        </row>
        <row r="1417">
          <cell r="I1417" t="str">
            <v>2021.05.30-2021.06.14</v>
          </cell>
        </row>
        <row r="1417">
          <cell r="AA1417">
            <v>123497.535890411</v>
          </cell>
          <cell r="AB1417">
            <v>123465.03</v>
          </cell>
        </row>
        <row r="1418">
          <cell r="B1418" t="str">
            <v>JRS CARINA</v>
          </cell>
          <cell r="C1418" t="str">
            <v>CCL</v>
          </cell>
        </row>
        <row r="1418">
          <cell r="F1418" t="str">
            <v>第72期</v>
          </cell>
        </row>
        <row r="1418">
          <cell r="I1418" t="str">
            <v>2021.05.30-2021.06.14</v>
          </cell>
        </row>
        <row r="1418">
          <cell r="AA1418">
            <v>109900</v>
          </cell>
          <cell r="AB1418">
            <v>109892.48</v>
          </cell>
        </row>
        <row r="1419">
          <cell r="B1419" t="str">
            <v>ACACIA ARIES</v>
          </cell>
          <cell r="C1419" t="str">
            <v>STM</v>
          </cell>
        </row>
        <row r="1419">
          <cell r="F1419" t="str">
            <v>第32期</v>
          </cell>
        </row>
        <row r="1419">
          <cell r="I1419" t="str">
            <v>2021.05.30-2021.06.14</v>
          </cell>
        </row>
        <row r="1419">
          <cell r="AA1419">
            <v>83150</v>
          </cell>
          <cell r="AB1419">
            <v>83150</v>
          </cell>
        </row>
        <row r="1420">
          <cell r="B1420" t="str">
            <v>A KIBO</v>
          </cell>
          <cell r="C1420" t="str">
            <v>GMS</v>
          </cell>
        </row>
        <row r="1420">
          <cell r="F1420" t="str">
            <v>第13期</v>
          </cell>
        </row>
        <row r="1420">
          <cell r="I1420" t="str">
            <v>2021.05.31-2021.06.15</v>
          </cell>
        </row>
        <row r="1420">
          <cell r="V1420">
            <v>-468</v>
          </cell>
        </row>
        <row r="1420">
          <cell r="Y1420" t="str">
            <v>1.25%佣金/船员劳务费006S</v>
          </cell>
        </row>
        <row r="1420">
          <cell r="AA1420">
            <v>171711.75</v>
          </cell>
          <cell r="AB1420">
            <v>171243.75</v>
          </cell>
        </row>
        <row r="1421">
          <cell r="B1421" t="str">
            <v>A KINKA</v>
          </cell>
          <cell r="C1421" t="str">
            <v>SKR</v>
          </cell>
        </row>
        <row r="1421">
          <cell r="F1421" t="str">
            <v>第03期</v>
          </cell>
        </row>
        <row r="1421">
          <cell r="I1421" t="str">
            <v>2021.05.31-2021.06.15</v>
          </cell>
        </row>
        <row r="1421">
          <cell r="Y1421" t="str">
            <v>停租锚地改船名2021.05.01 2136-05.03.1236GMT 1.625天</v>
          </cell>
        </row>
        <row r="1421">
          <cell r="AA1421">
            <v>113914.091666667</v>
          </cell>
          <cell r="AB1421">
            <v>113906.58</v>
          </cell>
        </row>
        <row r="1422">
          <cell r="B1422" t="str">
            <v>Bremen Trader</v>
          </cell>
          <cell r="C1422" t="str">
            <v>sealand</v>
          </cell>
        </row>
        <row r="1422">
          <cell r="F1422" t="str">
            <v>第03期</v>
          </cell>
        </row>
        <row r="1422">
          <cell r="I1422" t="str">
            <v>2021.06.01-2021.07.01</v>
          </cell>
        </row>
        <row r="1422">
          <cell r="Y1422" t="str">
            <v>油样检测</v>
          </cell>
        </row>
        <row r="1422">
          <cell r="AA1422">
            <v>519887.5</v>
          </cell>
          <cell r="AB1422">
            <v>519887.5</v>
          </cell>
        </row>
        <row r="1423">
          <cell r="B1423" t="str">
            <v>A FUKU</v>
          </cell>
          <cell r="C1423" t="str">
            <v>TSL</v>
          </cell>
        </row>
        <row r="1423">
          <cell r="F1423" t="str">
            <v>第17期</v>
          </cell>
        </row>
        <row r="1423">
          <cell r="I1423" t="str">
            <v>2021.06.01-2021.06.16</v>
          </cell>
        </row>
        <row r="1423">
          <cell r="Y1423" t="str">
            <v>1.25%佣金</v>
          </cell>
        </row>
        <row r="1423">
          <cell r="AA1423">
            <v>154237.5</v>
          </cell>
          <cell r="AB1423">
            <v>154219.99</v>
          </cell>
        </row>
        <row r="1424">
          <cell r="B1424" t="str">
            <v>A KOU</v>
          </cell>
          <cell r="C1424" t="str">
            <v>TSL</v>
          </cell>
        </row>
        <row r="1424">
          <cell r="F1424" t="str">
            <v>第06期</v>
          </cell>
        </row>
        <row r="1424">
          <cell r="I1424" t="str">
            <v>2021.06.01-2021.06.16</v>
          </cell>
        </row>
        <row r="1424">
          <cell r="V1424">
            <v>-7260</v>
          </cell>
        </row>
        <row r="1424">
          <cell r="Y1424" t="str">
            <v>1.25%佣金/v.21010-21016劳务费</v>
          </cell>
        </row>
        <row r="1424">
          <cell r="AA1424">
            <v>186210</v>
          </cell>
          <cell r="AB1424">
            <v>186185</v>
          </cell>
        </row>
        <row r="1425">
          <cell r="B1425" t="str">
            <v>Heung-A Manila</v>
          </cell>
          <cell r="C1425" t="str">
            <v>SCP</v>
          </cell>
        </row>
        <row r="1425">
          <cell r="F1425" t="str">
            <v>第09期</v>
          </cell>
        </row>
        <row r="1425">
          <cell r="I1425" t="str">
            <v>2021.06.02-2021.06.17</v>
          </cell>
        </row>
        <row r="1425">
          <cell r="Y1425" t="str">
            <v>1.25%佣金</v>
          </cell>
        </row>
        <row r="1425">
          <cell r="AA1425">
            <v>130284.075342466</v>
          </cell>
          <cell r="AB1425">
            <v>130276.56</v>
          </cell>
        </row>
        <row r="1426">
          <cell r="B1426" t="str">
            <v>JRS CORVUS</v>
          </cell>
          <cell r="C1426" t="str">
            <v>STM</v>
          </cell>
        </row>
        <row r="1426">
          <cell r="F1426" t="str">
            <v>第12期</v>
          </cell>
        </row>
        <row r="1426">
          <cell r="I1426" t="str">
            <v>2021.06.03-2021.06.18</v>
          </cell>
        </row>
        <row r="1426">
          <cell r="AA1426">
            <v>105700</v>
          </cell>
          <cell r="AB1426">
            <v>105700</v>
          </cell>
        </row>
        <row r="1427">
          <cell r="B1427" t="str">
            <v>Contship Day</v>
          </cell>
          <cell r="C1427" t="str">
            <v>APL</v>
          </cell>
        </row>
        <row r="1427">
          <cell r="F1427" t="str">
            <v>第15期</v>
          </cell>
        </row>
        <row r="1427">
          <cell r="I1427" t="str">
            <v>2021.06.04-2021.06.19</v>
          </cell>
        </row>
        <row r="1427">
          <cell r="Y1427" t="str">
            <v>油样检测费</v>
          </cell>
        </row>
        <row r="1427">
          <cell r="AA1427">
            <v>73200</v>
          </cell>
          <cell r="AB1427">
            <v>29806.85</v>
          </cell>
        </row>
        <row r="1428">
          <cell r="B1428" t="str">
            <v>ACACIA VIRGO</v>
          </cell>
          <cell r="C1428" t="str">
            <v>SKR</v>
          </cell>
        </row>
        <row r="1428">
          <cell r="F1428" t="str">
            <v>第05期</v>
          </cell>
        </row>
        <row r="1428">
          <cell r="I1428" t="str">
            <v>2021.06.04-2021.06.19</v>
          </cell>
        </row>
        <row r="1428">
          <cell r="Y1428" t="str">
            <v>1.25%佣金</v>
          </cell>
        </row>
        <row r="1428">
          <cell r="AA1428">
            <v>156231.25</v>
          </cell>
          <cell r="AB1428">
            <v>156223.78</v>
          </cell>
        </row>
        <row r="1429">
          <cell r="B1429" t="str">
            <v>Heung-A Singapore</v>
          </cell>
          <cell r="C1429" t="str">
            <v>SKR</v>
          </cell>
        </row>
        <row r="1429">
          <cell r="F1429" t="str">
            <v>第02期</v>
          </cell>
        </row>
        <row r="1429">
          <cell r="I1429" t="str">
            <v>2021.06.05-2021.06.20</v>
          </cell>
        </row>
        <row r="1429">
          <cell r="Y1429" t="str">
            <v>停租修船2021.05.23 0330-06.03 2030LT 11.70833天</v>
          </cell>
        </row>
        <row r="1429">
          <cell r="AA1429">
            <v>143527.036126667</v>
          </cell>
          <cell r="AB1429">
            <v>143519.49</v>
          </cell>
        </row>
        <row r="1430">
          <cell r="B1430" t="str">
            <v>LISBOA</v>
          </cell>
          <cell r="C1430" t="str">
            <v>KMTC</v>
          </cell>
        </row>
        <row r="1430">
          <cell r="F1430" t="str">
            <v>第07期</v>
          </cell>
        </row>
        <row r="1430">
          <cell r="I1430" t="str">
            <v>2021.06.06-2021.06.21</v>
          </cell>
        </row>
        <row r="1430">
          <cell r="AA1430">
            <v>119200</v>
          </cell>
          <cell r="AB1430">
            <v>119198.06</v>
          </cell>
        </row>
        <row r="1431">
          <cell r="B1431" t="str">
            <v>A MAKOTO</v>
          </cell>
          <cell r="C1431" t="str">
            <v>STM</v>
          </cell>
        </row>
        <row r="1431">
          <cell r="F1431" t="str">
            <v>第02期</v>
          </cell>
        </row>
        <row r="1431">
          <cell r="I1431" t="str">
            <v>2021.06.08-2021.06.23</v>
          </cell>
        </row>
        <row r="1431">
          <cell r="AA1431">
            <v>181200</v>
          </cell>
          <cell r="AB1431">
            <v>181200</v>
          </cell>
        </row>
        <row r="1432">
          <cell r="B1432" t="str">
            <v>A ROKU</v>
          </cell>
          <cell r="C1432" t="str">
            <v>CUL</v>
          </cell>
        </row>
        <row r="1432">
          <cell r="F1432" t="str">
            <v>第02期</v>
          </cell>
        </row>
        <row r="1432">
          <cell r="I1432" t="str">
            <v>2021.06.06-2021.06.21</v>
          </cell>
        </row>
        <row r="1432">
          <cell r="AA1432">
            <v>454900.490821918</v>
          </cell>
          <cell r="AB1432">
            <v>454900.49</v>
          </cell>
        </row>
        <row r="1433">
          <cell r="B1433" t="str">
            <v>ACACIA LIBRA</v>
          </cell>
          <cell r="C1433" t="str">
            <v>COSCO</v>
          </cell>
        </row>
        <row r="1433">
          <cell r="F1433" t="str">
            <v>第19期</v>
          </cell>
        </row>
        <row r="1433">
          <cell r="I1433" t="str">
            <v>2021.06.07-2021.06.22</v>
          </cell>
        </row>
        <row r="1433">
          <cell r="V1433">
            <v>-2572.98367144978</v>
          </cell>
        </row>
        <row r="1433">
          <cell r="Y1433" t="str">
            <v>船员劳务费04月</v>
          </cell>
        </row>
        <row r="1433">
          <cell r="AA1433">
            <v>146497.98367145</v>
          </cell>
          <cell r="AB1433">
            <v>146496.04</v>
          </cell>
        </row>
        <row r="1434">
          <cell r="B1434" t="str">
            <v>A MIZUHO</v>
          </cell>
          <cell r="C1434" t="str">
            <v>Heung-A</v>
          </cell>
        </row>
        <row r="1434">
          <cell r="F1434" t="str">
            <v>第09期</v>
          </cell>
        </row>
        <row r="1434">
          <cell r="I1434" t="str">
            <v>2021.06.07-2021.06.22</v>
          </cell>
        </row>
        <row r="1434">
          <cell r="AA1434">
            <v>153616.438356164</v>
          </cell>
          <cell r="AB1434">
            <v>153608.94</v>
          </cell>
        </row>
        <row r="1435">
          <cell r="B1435" t="str">
            <v>ACACIA WA</v>
          </cell>
          <cell r="C1435" t="str">
            <v>CKL</v>
          </cell>
        </row>
        <row r="1435">
          <cell r="F1435" t="str">
            <v>第04期</v>
          </cell>
        </row>
        <row r="1435">
          <cell r="I1435" t="str">
            <v>2021.06.08-2021.06.23</v>
          </cell>
        </row>
        <row r="1435">
          <cell r="AA1435">
            <v>141310.530821918</v>
          </cell>
          <cell r="AB1435">
            <v>141303.04</v>
          </cell>
        </row>
        <row r="1436">
          <cell r="B1436" t="str">
            <v>A KEIGA</v>
          </cell>
          <cell r="C1436" t="str">
            <v>DBR</v>
          </cell>
        </row>
        <row r="1436">
          <cell r="F1436" t="str">
            <v>第12期</v>
          </cell>
        </row>
        <row r="1436">
          <cell r="I1436" t="str">
            <v>2021.06.08-2021.06.23</v>
          </cell>
        </row>
        <row r="1436">
          <cell r="AA1436">
            <v>97350</v>
          </cell>
          <cell r="AB1436">
            <v>97350</v>
          </cell>
        </row>
        <row r="1437">
          <cell r="B1437" t="str">
            <v>A MYOKO</v>
          </cell>
          <cell r="C1437" t="str">
            <v>DBR</v>
          </cell>
        </row>
        <row r="1437">
          <cell r="F1437" t="str">
            <v>第08期</v>
          </cell>
        </row>
        <row r="1437">
          <cell r="I1437" t="str">
            <v>2021.06.09-2021.06.24</v>
          </cell>
        </row>
        <row r="1437">
          <cell r="V1437">
            <v>-7210</v>
          </cell>
        </row>
        <row r="1437">
          <cell r="Y1437" t="str">
            <v>船员劳务费v.2118-2120</v>
          </cell>
        </row>
        <row r="1437">
          <cell r="AA1437">
            <v>104560</v>
          </cell>
          <cell r="AB1437">
            <v>104560</v>
          </cell>
        </row>
        <row r="1438">
          <cell r="B1438" t="str">
            <v>A Daisen</v>
          </cell>
          <cell r="C1438" t="str">
            <v>BAL</v>
          </cell>
        </row>
        <row r="1438">
          <cell r="F1438" t="str">
            <v>第03期</v>
          </cell>
        </row>
        <row r="1438">
          <cell r="I1438" t="str">
            <v>2021.06.09-2021.06.24</v>
          </cell>
        </row>
        <row r="1438">
          <cell r="AA1438">
            <v>510900</v>
          </cell>
          <cell r="AB1438">
            <v>510867.58</v>
          </cell>
        </row>
        <row r="1439">
          <cell r="B1439" t="str">
            <v>A HOKEN</v>
          </cell>
          <cell r="C1439" t="str">
            <v>COSCO</v>
          </cell>
        </row>
        <row r="1439">
          <cell r="F1439" t="str">
            <v>第01期</v>
          </cell>
        </row>
        <row r="1439">
          <cell r="I1439" t="str">
            <v>2021.06.09-2021.06.24</v>
          </cell>
        </row>
        <row r="1439">
          <cell r="AA1439">
            <v>176250</v>
          </cell>
          <cell r="AB1439">
            <v>176242.66</v>
          </cell>
        </row>
        <row r="1440">
          <cell r="B1440" t="str">
            <v>ACACIA TAURUS</v>
          </cell>
          <cell r="C1440" t="str">
            <v>STM</v>
          </cell>
        </row>
        <row r="1440">
          <cell r="F1440" t="str">
            <v>第07期</v>
          </cell>
        </row>
        <row r="1440">
          <cell r="I1440" t="str">
            <v>2021.06.11-2021.06.26</v>
          </cell>
        </row>
        <row r="1440">
          <cell r="AA1440">
            <v>83150</v>
          </cell>
          <cell r="AB1440">
            <v>83150.05</v>
          </cell>
        </row>
        <row r="1441">
          <cell r="B1441" t="str">
            <v>ACACIA REI</v>
          </cell>
          <cell r="C1441" t="str">
            <v>STM</v>
          </cell>
        </row>
        <row r="1441">
          <cell r="F1441" t="str">
            <v>第20期</v>
          </cell>
        </row>
        <row r="1441">
          <cell r="I1441" t="str">
            <v>2021.06.12-2021.06.27</v>
          </cell>
        </row>
        <row r="1441">
          <cell r="AA1441">
            <v>181200</v>
          </cell>
          <cell r="AB1441">
            <v>181200</v>
          </cell>
        </row>
        <row r="1442">
          <cell r="B1442" t="str">
            <v>ACACIA HAWK</v>
          </cell>
          <cell r="C1442" t="str">
            <v>CMS</v>
          </cell>
        </row>
        <row r="1442">
          <cell r="F1442" t="str">
            <v>第83期</v>
          </cell>
        </row>
        <row r="1442">
          <cell r="I1442" t="str">
            <v>2021.06.11-2021.06.26</v>
          </cell>
        </row>
        <row r="1442">
          <cell r="AA1442">
            <v>105542.465753425</v>
          </cell>
          <cell r="AB1442">
            <v>105514.98</v>
          </cell>
        </row>
        <row r="1443">
          <cell r="B1443" t="str">
            <v>A FUJI</v>
          </cell>
          <cell r="C1443" t="str">
            <v>APL</v>
          </cell>
        </row>
        <row r="1443">
          <cell r="F1443" t="str">
            <v>第11期</v>
          </cell>
        </row>
        <row r="1443">
          <cell r="I1443" t="str">
            <v>2021.06.13-2021.06.28</v>
          </cell>
        </row>
        <row r="1443">
          <cell r="V1443">
            <v>-1432</v>
          </cell>
        </row>
        <row r="1443">
          <cell r="Y1443" t="str">
            <v>油样检测费/船员劳务费4.14-5.26</v>
          </cell>
        </row>
        <row r="1443">
          <cell r="AA1443">
            <v>262317.58</v>
          </cell>
          <cell r="AB1443">
            <v>260878.07</v>
          </cell>
        </row>
        <row r="1444">
          <cell r="B1444" t="str">
            <v>A BOTE</v>
          </cell>
          <cell r="C1444" t="str">
            <v>TCL</v>
          </cell>
        </row>
        <row r="1444">
          <cell r="F1444" t="str">
            <v>第06期</v>
          </cell>
        </row>
        <row r="1444">
          <cell r="I1444" t="str">
            <v>2021.06.14-2021.06.29</v>
          </cell>
        </row>
        <row r="1444">
          <cell r="AA1444">
            <v>188100</v>
          </cell>
          <cell r="AB1444">
            <v>188061.49</v>
          </cell>
        </row>
        <row r="1445">
          <cell r="B1445" t="str">
            <v>Heung-A Jakarta </v>
          </cell>
          <cell r="C1445" t="str">
            <v>PAN</v>
          </cell>
        </row>
        <row r="1445">
          <cell r="F1445" t="str">
            <v>第17期</v>
          </cell>
        </row>
        <row r="1445">
          <cell r="I1445" t="str">
            <v>2021.06.13-2021.06.28</v>
          </cell>
        </row>
        <row r="1445">
          <cell r="AA1445">
            <v>165500</v>
          </cell>
          <cell r="AB1445">
            <v>165472.49</v>
          </cell>
        </row>
        <row r="1446">
          <cell r="B1446" t="str">
            <v>ACACIA MING</v>
          </cell>
          <cell r="C1446" t="str">
            <v>EAS</v>
          </cell>
        </row>
        <row r="1446">
          <cell r="F1446" t="str">
            <v>第07期</v>
          </cell>
        </row>
        <row r="1446">
          <cell r="I1446" t="str">
            <v>2021.06.14-2021.06.29</v>
          </cell>
        </row>
        <row r="1446">
          <cell r="AA1446">
            <v>123641.095890411</v>
          </cell>
          <cell r="AB1446">
            <v>123608.62</v>
          </cell>
        </row>
        <row r="1447">
          <cell r="B1447" t="str">
            <v>JRS CARINA</v>
          </cell>
          <cell r="C1447" t="str">
            <v>CCL</v>
          </cell>
        </row>
        <row r="1447">
          <cell r="F1447" t="str">
            <v>第73期</v>
          </cell>
        </row>
        <row r="1447">
          <cell r="I1447" t="str">
            <v>2021.06.14-2021.06.29</v>
          </cell>
        </row>
        <row r="1447">
          <cell r="AA1447">
            <v>109426.28</v>
          </cell>
          <cell r="AB1447">
            <v>109418.8</v>
          </cell>
        </row>
        <row r="1448">
          <cell r="B1448" t="str">
            <v>ACACIA ARIES</v>
          </cell>
          <cell r="C1448" t="str">
            <v>STM</v>
          </cell>
        </row>
        <row r="1448">
          <cell r="F1448" t="str">
            <v>第33期</v>
          </cell>
        </row>
        <row r="1448">
          <cell r="I1448" t="str">
            <v>2021.06.14-2021.06.29</v>
          </cell>
        </row>
        <row r="1448">
          <cell r="AA1448">
            <v>83150</v>
          </cell>
          <cell r="AB1448">
            <v>83150</v>
          </cell>
        </row>
        <row r="1449">
          <cell r="B1449" t="str">
            <v>A KIBO</v>
          </cell>
          <cell r="C1449" t="str">
            <v>GMS</v>
          </cell>
        </row>
        <row r="1449">
          <cell r="F1449" t="str">
            <v>第14期</v>
          </cell>
        </row>
        <row r="1449">
          <cell r="I1449" t="str">
            <v>2021.06.15-2021.06.30</v>
          </cell>
        </row>
        <row r="1449">
          <cell r="Y1449" t="str">
            <v>1.25%佣金</v>
          </cell>
        </row>
        <row r="1449">
          <cell r="AA1449">
            <v>171243.75</v>
          </cell>
          <cell r="AB1449">
            <v>171243.75</v>
          </cell>
        </row>
        <row r="1450">
          <cell r="B1450" t="str">
            <v>A KINKA</v>
          </cell>
          <cell r="C1450" t="str">
            <v>SKR</v>
          </cell>
        </row>
        <row r="1450">
          <cell r="F1450" t="str">
            <v>第04期</v>
          </cell>
        </row>
        <row r="1450">
          <cell r="I1450" t="str">
            <v>2021.06.15-2021.06.30</v>
          </cell>
        </row>
        <row r="1450">
          <cell r="AA1450">
            <v>132625</v>
          </cell>
          <cell r="AB1450">
            <v>132617.52</v>
          </cell>
        </row>
        <row r="1451">
          <cell r="B1451" t="str">
            <v>A FUKU</v>
          </cell>
          <cell r="C1451" t="str">
            <v>TSL</v>
          </cell>
        </row>
        <row r="1451">
          <cell r="F1451" t="str">
            <v>第18期</v>
          </cell>
        </row>
        <row r="1451">
          <cell r="I1451" t="str">
            <v>2021.06.16-2021.07.01</v>
          </cell>
        </row>
        <row r="1451">
          <cell r="Y1451" t="str">
            <v>1.25%佣金</v>
          </cell>
        </row>
        <row r="1451">
          <cell r="AA1451">
            <v>153037.5</v>
          </cell>
          <cell r="AB1451">
            <v>153020.07</v>
          </cell>
        </row>
        <row r="1452">
          <cell r="B1452" t="str">
            <v>A KOU</v>
          </cell>
          <cell r="C1452" t="str">
            <v>TSL</v>
          </cell>
        </row>
        <row r="1452">
          <cell r="F1452" t="str">
            <v>第07期</v>
          </cell>
        </row>
        <row r="1452">
          <cell r="I1452" t="str">
            <v>2021.06.16-2021.07.01</v>
          </cell>
        </row>
        <row r="1452">
          <cell r="Y1452" t="str">
            <v>1.25%佣金</v>
          </cell>
        </row>
        <row r="1452">
          <cell r="AA1452">
            <v>172598.59</v>
          </cell>
          <cell r="AB1452">
            <v>172581.1</v>
          </cell>
        </row>
        <row r="1453">
          <cell r="B1453" t="str">
            <v>Heung-A Manila</v>
          </cell>
          <cell r="C1453" t="str">
            <v>SCP</v>
          </cell>
        </row>
        <row r="1453">
          <cell r="F1453" t="str">
            <v>第10期</v>
          </cell>
        </row>
        <row r="1453">
          <cell r="I1453" t="str">
            <v>2021.06.17-2021.07.02</v>
          </cell>
        </row>
        <row r="1453">
          <cell r="V1453">
            <v>-700</v>
          </cell>
        </row>
        <row r="1453">
          <cell r="Y1453" t="str">
            <v>1.25%佣金/劳务费V.2119W</v>
          </cell>
        </row>
        <row r="1453">
          <cell r="AA1453">
            <v>4092.34534246575</v>
          </cell>
          <cell r="AB1453">
            <v>4085.4</v>
          </cell>
        </row>
        <row r="1454">
          <cell r="B1454" t="str">
            <v>JRS CORVUS</v>
          </cell>
          <cell r="C1454" t="str">
            <v>STM</v>
          </cell>
        </row>
        <row r="1454">
          <cell r="F1454" t="str">
            <v>第13期</v>
          </cell>
        </row>
        <row r="1454">
          <cell r="I1454" t="str">
            <v>2021.06.18-2021.07.03</v>
          </cell>
        </row>
        <row r="1454">
          <cell r="AA1454">
            <v>105700</v>
          </cell>
          <cell r="AB1454">
            <v>105700</v>
          </cell>
        </row>
        <row r="1455">
          <cell r="B1455" t="str">
            <v>ACACIA VIRGO</v>
          </cell>
          <cell r="C1455" t="str">
            <v>SKR</v>
          </cell>
        </row>
        <row r="1455">
          <cell r="F1455" t="str">
            <v>第06期</v>
          </cell>
        </row>
        <row r="1455">
          <cell r="I1455" t="str">
            <v>2021.06.19-2021.07.04</v>
          </cell>
        </row>
        <row r="1455">
          <cell r="Y1455" t="str">
            <v>1.25%佣金/停租 平泽BV船级社检验缺陷项 2021/06/04 1100-1600LT 0.208333天</v>
          </cell>
        </row>
        <row r="1455">
          <cell r="AA1455">
            <v>153539.354999583</v>
          </cell>
          <cell r="AB1455">
            <v>153531.97</v>
          </cell>
        </row>
        <row r="1456">
          <cell r="B1456" t="str">
            <v>Contship Day</v>
          </cell>
          <cell r="C1456" t="str">
            <v>APL</v>
          </cell>
        </row>
        <row r="1456">
          <cell r="F1456" t="str">
            <v>prefinal</v>
          </cell>
        </row>
        <row r="1456">
          <cell r="I1456" t="str">
            <v>2021.06.19-2021.06.20</v>
          </cell>
        </row>
        <row r="1456">
          <cell r="Y1456" t="str">
            <v>油样检测费</v>
          </cell>
        </row>
        <row r="1456">
          <cell r="AA1456">
            <v>4880</v>
          </cell>
          <cell r="AB1456">
            <v>48258.3</v>
          </cell>
        </row>
        <row r="1457">
          <cell r="B1457" t="str">
            <v>Contship Day</v>
          </cell>
          <cell r="C1457" t="str">
            <v>APL</v>
          </cell>
        </row>
        <row r="1457">
          <cell r="F1457" t="str">
            <v>prefinal2</v>
          </cell>
        </row>
        <row r="1457">
          <cell r="I1457" t="str">
            <v>2021.06.20-2021.06.20</v>
          </cell>
        </row>
        <row r="1457">
          <cell r="V1457">
            <v>-12716</v>
          </cell>
        </row>
        <row r="1457">
          <cell r="Y1457" t="str">
            <v>油样检测费/船员劳务费5-6月</v>
          </cell>
        </row>
        <row r="1457">
          <cell r="AA1457">
            <v>-52046.4461</v>
          </cell>
        </row>
        <row r="1458">
          <cell r="B1458" t="str">
            <v>Contship Day</v>
          </cell>
          <cell r="C1458" t="str">
            <v>APL</v>
          </cell>
        </row>
        <row r="1458">
          <cell r="F1458" t="str">
            <v>final</v>
          </cell>
        </row>
        <row r="1458">
          <cell r="I1458" t="str">
            <v>2021.06.20-2021.06.20</v>
          </cell>
        </row>
        <row r="1458">
          <cell r="AA1458">
            <v>14831.51</v>
          </cell>
        </row>
        <row r="1459">
          <cell r="B1459" t="str">
            <v>Heung-A Singapore</v>
          </cell>
          <cell r="C1459" t="str">
            <v>SKR</v>
          </cell>
        </row>
        <row r="1459">
          <cell r="F1459" t="str">
            <v>第03期</v>
          </cell>
        </row>
        <row r="1459">
          <cell r="I1459" t="str">
            <v>2021.06.20-2021.07.05</v>
          </cell>
        </row>
        <row r="1459">
          <cell r="AA1459">
            <v>221188.59</v>
          </cell>
          <cell r="AB1459">
            <v>221181.22</v>
          </cell>
        </row>
        <row r="1460">
          <cell r="B1460" t="str">
            <v>LISBOA</v>
          </cell>
          <cell r="C1460" t="str">
            <v>KMTC</v>
          </cell>
        </row>
        <row r="1460">
          <cell r="F1460" t="str">
            <v>第08期</v>
          </cell>
        </row>
        <row r="1460">
          <cell r="I1460" t="str">
            <v>2021.06.21-2021.07.06</v>
          </cell>
        </row>
        <row r="1460">
          <cell r="AA1460">
            <v>119200</v>
          </cell>
          <cell r="AB1460">
            <v>119198.06</v>
          </cell>
        </row>
        <row r="1461">
          <cell r="B1461" t="str">
            <v>A MAKOTO</v>
          </cell>
          <cell r="C1461" t="str">
            <v>STM</v>
          </cell>
        </row>
        <row r="1461">
          <cell r="F1461" t="str">
            <v>第03期</v>
          </cell>
        </row>
        <row r="1461">
          <cell r="I1461" t="str">
            <v>2021.06.23-2021.07.08</v>
          </cell>
        </row>
        <row r="1461">
          <cell r="AA1461">
            <v>181200</v>
          </cell>
          <cell r="AB1461">
            <v>181200</v>
          </cell>
        </row>
        <row r="1462">
          <cell r="B1462" t="str">
            <v>A ROKU</v>
          </cell>
          <cell r="C1462" t="str">
            <v>CUL</v>
          </cell>
        </row>
        <row r="1462">
          <cell r="F1462" t="str">
            <v>第03期</v>
          </cell>
        </row>
        <row r="1462">
          <cell r="I1462" t="str">
            <v>2021.06.21-2021.07.06</v>
          </cell>
        </row>
        <row r="1462">
          <cell r="AA1462">
            <v>390591.780821918</v>
          </cell>
          <cell r="AB1462">
            <v>390591.78</v>
          </cell>
        </row>
        <row r="1463">
          <cell r="B1463" t="str">
            <v>A HOUOU</v>
          </cell>
          <cell r="C1463" t="str">
            <v>FESCO</v>
          </cell>
        </row>
        <row r="1463">
          <cell r="F1463" t="str">
            <v>第01期</v>
          </cell>
        </row>
        <row r="1463">
          <cell r="I1463" t="str">
            <v>2021.06.22-2021.07.07</v>
          </cell>
        </row>
        <row r="1463">
          <cell r="Y1463" t="str">
            <v>5%佣金</v>
          </cell>
        </row>
        <row r="1463">
          <cell r="AA1463">
            <v>287744.75</v>
          </cell>
          <cell r="AB1463">
            <v>287737.35</v>
          </cell>
        </row>
        <row r="1464">
          <cell r="B1464" t="str">
            <v>ACACIA LIBRA</v>
          </cell>
          <cell r="C1464" t="str">
            <v>COSCO</v>
          </cell>
        </row>
        <row r="1464">
          <cell r="F1464" t="str">
            <v>第20期</v>
          </cell>
        </row>
        <row r="1464">
          <cell r="I1464" t="str">
            <v>2021.06.22-2021.07.07</v>
          </cell>
        </row>
        <row r="1464">
          <cell r="AA1464">
            <v>143925</v>
          </cell>
          <cell r="AB1464">
            <v>143923.06</v>
          </cell>
        </row>
        <row r="1465">
          <cell r="B1465" t="str">
            <v>A MIZUHO</v>
          </cell>
          <cell r="C1465" t="str">
            <v>Heung-A</v>
          </cell>
        </row>
        <row r="1465">
          <cell r="F1465" t="str">
            <v>第10期</v>
          </cell>
        </row>
        <row r="1465">
          <cell r="I1465" t="str">
            <v>2021.06.22-2021.07.07</v>
          </cell>
        </row>
        <row r="1465">
          <cell r="AA1465">
            <v>153616.438356164</v>
          </cell>
          <cell r="AB1465">
            <v>153609.07</v>
          </cell>
        </row>
        <row r="1466">
          <cell r="B1466" t="str">
            <v>ACACIA WA</v>
          </cell>
          <cell r="C1466" t="str">
            <v>CKL</v>
          </cell>
        </row>
        <row r="1466">
          <cell r="F1466" t="str">
            <v>第05期</v>
          </cell>
        </row>
        <row r="1466">
          <cell r="I1466" t="str">
            <v>2021.06.23-2021.07.08</v>
          </cell>
        </row>
        <row r="1466">
          <cell r="AA1466">
            <v>141310.530821918</v>
          </cell>
          <cell r="AB1466">
            <v>141303.15</v>
          </cell>
        </row>
        <row r="1467">
          <cell r="B1467" t="str">
            <v>A KEIGA</v>
          </cell>
          <cell r="C1467" t="str">
            <v>DBR</v>
          </cell>
        </row>
        <row r="1467">
          <cell r="F1467" t="str">
            <v>第13期</v>
          </cell>
        </row>
        <row r="1467">
          <cell r="I1467" t="str">
            <v>2021.06.23-2021.07.08</v>
          </cell>
        </row>
        <row r="1467">
          <cell r="AA1467">
            <v>97350</v>
          </cell>
          <cell r="AB1467">
            <v>97350</v>
          </cell>
        </row>
        <row r="1468">
          <cell r="B1468" t="str">
            <v>A HOKEN</v>
          </cell>
          <cell r="C1468" t="str">
            <v>COSCO</v>
          </cell>
        </row>
        <row r="1468">
          <cell r="F1468" t="str">
            <v>第02期</v>
          </cell>
        </row>
        <row r="1468">
          <cell r="I1468" t="str">
            <v>2021.06.24-2021.07.16</v>
          </cell>
        </row>
        <row r="1468">
          <cell r="AA1468">
            <v>254779.1275</v>
          </cell>
          <cell r="AB1468">
            <v>254771.83</v>
          </cell>
        </row>
        <row r="1469">
          <cell r="B1469" t="str">
            <v>A MYOKO</v>
          </cell>
          <cell r="C1469" t="str">
            <v>DBR</v>
          </cell>
        </row>
        <row r="1469">
          <cell r="F1469" t="str">
            <v>第09期</v>
          </cell>
        </row>
        <row r="1469">
          <cell r="I1469" t="str">
            <v>2021.06.24-2021.07.09</v>
          </cell>
        </row>
        <row r="1469">
          <cell r="AA1469">
            <v>97350</v>
          </cell>
          <cell r="AB1469">
            <v>97350</v>
          </cell>
        </row>
        <row r="1470">
          <cell r="B1470" t="str">
            <v>A Daisen</v>
          </cell>
          <cell r="C1470" t="str">
            <v>BAL</v>
          </cell>
        </row>
        <row r="1470">
          <cell r="F1470" t="str">
            <v>第04期</v>
          </cell>
        </row>
        <row r="1470">
          <cell r="I1470" t="str">
            <v>2021.06.24-2021.07.09</v>
          </cell>
        </row>
        <row r="1470">
          <cell r="Y1470" t="str">
            <v>特战险</v>
          </cell>
        </row>
        <row r="1470">
          <cell r="AA1470">
            <v>517812</v>
          </cell>
          <cell r="AB1470">
            <v>517779.62</v>
          </cell>
        </row>
        <row r="1471">
          <cell r="B1471" t="str">
            <v>ACACIA TAURUS</v>
          </cell>
          <cell r="C1471" t="str">
            <v>STM</v>
          </cell>
        </row>
        <row r="1471">
          <cell r="F1471" t="str">
            <v>第08期</v>
          </cell>
        </row>
        <row r="1471">
          <cell r="I1471" t="str">
            <v>2021.06.26-2021.07.11</v>
          </cell>
        </row>
        <row r="1471">
          <cell r="AA1471">
            <v>83150</v>
          </cell>
          <cell r="AB1471">
            <v>83150</v>
          </cell>
        </row>
        <row r="1472">
          <cell r="B1472" t="str">
            <v>ACACIA REI</v>
          </cell>
          <cell r="C1472" t="str">
            <v>STM</v>
          </cell>
        </row>
        <row r="1472">
          <cell r="F1472" t="str">
            <v>第21期</v>
          </cell>
        </row>
        <row r="1472">
          <cell r="I1472" t="str">
            <v>2021.06.27-2021.07.12</v>
          </cell>
        </row>
        <row r="1472">
          <cell r="AA1472">
            <v>181200</v>
          </cell>
          <cell r="AB1472">
            <v>181200</v>
          </cell>
        </row>
        <row r="1473">
          <cell r="B1473" t="str">
            <v>ACACIA HAWK</v>
          </cell>
          <cell r="C1473" t="str">
            <v>CMS</v>
          </cell>
        </row>
        <row r="1473">
          <cell r="F1473" t="str">
            <v>第84期</v>
          </cell>
        </row>
        <row r="1473">
          <cell r="I1473" t="str">
            <v>2021.06.26-2021.07.11</v>
          </cell>
        </row>
        <row r="1473">
          <cell r="AA1473">
            <v>105542.465753425</v>
          </cell>
          <cell r="AB1473">
            <v>105515.09</v>
          </cell>
        </row>
        <row r="1474">
          <cell r="B1474" t="str">
            <v>A FUJI</v>
          </cell>
          <cell r="C1474" t="str">
            <v>APL</v>
          </cell>
        </row>
        <row r="1474">
          <cell r="F1474" t="str">
            <v>第12期</v>
          </cell>
        </row>
        <row r="1474">
          <cell r="I1474" t="str">
            <v>2021.06.28-2021.07.13</v>
          </cell>
        </row>
        <row r="1474">
          <cell r="Y1474" t="str">
            <v>油样检测费</v>
          </cell>
        </row>
        <row r="1474">
          <cell r="AA1474">
            <v>261375</v>
          </cell>
          <cell r="AB1474">
            <v>262799.62</v>
          </cell>
        </row>
        <row r="1475">
          <cell r="B1475" t="str">
            <v>A BOTE</v>
          </cell>
          <cell r="C1475" t="str">
            <v>TCL</v>
          </cell>
        </row>
        <row r="1475">
          <cell r="F1475" t="str">
            <v>第07期</v>
          </cell>
        </row>
        <row r="1475">
          <cell r="I1475" t="str">
            <v>2021.06.29-2021.07.14</v>
          </cell>
        </row>
        <row r="1475">
          <cell r="Y1475" t="str">
            <v>停租釜山机械故障 0850LT/4th JUN to 1242LT/4th JUN  0.16111天</v>
          </cell>
        </row>
        <row r="1475">
          <cell r="AA1475">
            <v>182778.59479259</v>
          </cell>
          <cell r="AB1475">
            <v>182738.71</v>
          </cell>
        </row>
        <row r="1476">
          <cell r="B1476" t="str">
            <v>Heung-A Jakarta </v>
          </cell>
          <cell r="C1476" t="str">
            <v>PAN</v>
          </cell>
        </row>
        <row r="1476">
          <cell r="F1476" t="str">
            <v>第18期</v>
          </cell>
        </row>
        <row r="1476">
          <cell r="I1476" t="str">
            <v>2021.06.28-2021.07.13</v>
          </cell>
        </row>
        <row r="1476">
          <cell r="AA1476">
            <v>165500</v>
          </cell>
          <cell r="AB1476">
            <v>165472.61</v>
          </cell>
        </row>
        <row r="1477">
          <cell r="B1477" t="str">
            <v>ACACIA MING</v>
          </cell>
          <cell r="C1477" t="str">
            <v>EAS</v>
          </cell>
        </row>
        <row r="1477">
          <cell r="F1477" t="str">
            <v>第08期</v>
          </cell>
        </row>
        <row r="1477">
          <cell r="I1477" t="str">
            <v>2021.06.29-2021.07.14</v>
          </cell>
        </row>
        <row r="1477">
          <cell r="AA1477">
            <v>123301.425890411</v>
          </cell>
          <cell r="AB1477">
            <v>123269.07</v>
          </cell>
        </row>
        <row r="1478">
          <cell r="B1478" t="str">
            <v>JRS CARINA</v>
          </cell>
          <cell r="C1478" t="str">
            <v>CCL</v>
          </cell>
        </row>
        <row r="1478">
          <cell r="F1478" t="str">
            <v>第74期</v>
          </cell>
        </row>
        <row r="1478">
          <cell r="I1478" t="str">
            <v>2021.06.29-2021.07.14</v>
          </cell>
        </row>
        <row r="1478">
          <cell r="AA1478">
            <v>109900</v>
          </cell>
          <cell r="AB1478">
            <v>109892.62</v>
          </cell>
        </row>
        <row r="1479">
          <cell r="B1479" t="str">
            <v>ACACIA ARIES</v>
          </cell>
          <cell r="C1479" t="str">
            <v>STM</v>
          </cell>
        </row>
        <row r="1479">
          <cell r="F1479" t="str">
            <v>第34期</v>
          </cell>
        </row>
        <row r="1479">
          <cell r="I1479" t="str">
            <v>2021.06.29-2021.07.14</v>
          </cell>
        </row>
        <row r="1479">
          <cell r="AA1479">
            <v>83150</v>
          </cell>
          <cell r="AB1479">
            <v>83150</v>
          </cell>
        </row>
        <row r="1480">
          <cell r="B1480" t="str">
            <v>A KIBO</v>
          </cell>
          <cell r="C1480" t="str">
            <v>GMS</v>
          </cell>
        </row>
        <row r="1480">
          <cell r="F1480" t="str">
            <v>第15期</v>
          </cell>
        </row>
        <row r="1480">
          <cell r="I1480" t="str">
            <v>2021.06.30-2021.07.15</v>
          </cell>
        </row>
        <row r="1480">
          <cell r="V1480">
            <v>-508</v>
          </cell>
        </row>
        <row r="1480">
          <cell r="Y1480" t="str">
            <v>1.25%佣金/船员劳务费007S</v>
          </cell>
        </row>
        <row r="1480">
          <cell r="AA1480">
            <v>171751.75</v>
          </cell>
          <cell r="AB1480">
            <v>171243.75</v>
          </cell>
        </row>
        <row r="1481">
          <cell r="B1481" t="str">
            <v>A KINKA</v>
          </cell>
          <cell r="C1481" t="str">
            <v>SKR</v>
          </cell>
        </row>
        <row r="1481">
          <cell r="F1481" t="str">
            <v>第05期</v>
          </cell>
        </row>
        <row r="1481">
          <cell r="I1481" t="str">
            <v>2021.06.30-2021.07.15</v>
          </cell>
        </row>
        <row r="1481">
          <cell r="AA1481">
            <v>132625</v>
          </cell>
          <cell r="AB1481">
            <v>132617.62</v>
          </cell>
        </row>
        <row r="1482">
          <cell r="B1482" t="str">
            <v>Bremen Trader</v>
          </cell>
          <cell r="C1482" t="str">
            <v>sealand</v>
          </cell>
        </row>
        <row r="1482">
          <cell r="F1482" t="str">
            <v>第04期</v>
          </cell>
        </row>
        <row r="1482">
          <cell r="I1482" t="str">
            <v>2021.07.01-2021.08.01</v>
          </cell>
        </row>
        <row r="1482">
          <cell r="Y1482" t="str">
            <v>油样检测</v>
          </cell>
        </row>
        <row r="1482">
          <cell r="AA1482">
            <v>537168.75</v>
          </cell>
          <cell r="AB1482">
            <v>537168.75</v>
          </cell>
        </row>
        <row r="1483">
          <cell r="B1483" t="str">
            <v>A FUKU</v>
          </cell>
          <cell r="C1483" t="str">
            <v>TSL</v>
          </cell>
        </row>
        <row r="1483">
          <cell r="F1483" t="str">
            <v>第19期</v>
          </cell>
        </row>
        <row r="1483">
          <cell r="I1483" t="str">
            <v>2021.07.01-2021.07.16</v>
          </cell>
        </row>
        <row r="1483">
          <cell r="Y1483" t="str">
            <v>1.25%佣金</v>
          </cell>
        </row>
        <row r="1483">
          <cell r="AA1483">
            <v>154237.5</v>
          </cell>
          <cell r="AB1483">
            <v>154220.14</v>
          </cell>
        </row>
        <row r="1484">
          <cell r="B1484" t="str">
            <v>A KOU</v>
          </cell>
          <cell r="C1484" t="str">
            <v>TSL</v>
          </cell>
        </row>
        <row r="1484">
          <cell r="F1484" t="str">
            <v>第08期</v>
          </cell>
        </row>
        <row r="1484">
          <cell r="I1484" t="str">
            <v>2021.07.01-2021.07.16</v>
          </cell>
        </row>
        <row r="1484">
          <cell r="V1484">
            <v>-4450</v>
          </cell>
        </row>
        <row r="1484">
          <cell r="Y1484" t="str">
            <v>1.25%佣金/v.21017-21020 劳务费</v>
          </cell>
        </row>
        <row r="1484">
          <cell r="AA1484">
            <v>183400</v>
          </cell>
          <cell r="AB1484">
            <v>183375.23</v>
          </cell>
        </row>
        <row r="1485">
          <cell r="B1485" t="str">
            <v>Heung-A Manila</v>
          </cell>
          <cell r="C1485" t="str">
            <v>SCP</v>
          </cell>
        </row>
        <row r="1485">
          <cell r="F1485" t="str">
            <v>第11期</v>
          </cell>
        </row>
        <row r="1485">
          <cell r="I1485" t="str">
            <v>2021.07.02-2021.07.17</v>
          </cell>
        </row>
        <row r="1485">
          <cell r="Y1485" t="str">
            <v>1.25%佣金</v>
          </cell>
        </row>
        <row r="1485">
          <cell r="AA1485">
            <v>31296.3153424658</v>
          </cell>
          <cell r="AB1485">
            <v>31288.93</v>
          </cell>
        </row>
        <row r="1486">
          <cell r="B1486" t="str">
            <v>JRS CORVUS</v>
          </cell>
          <cell r="C1486" t="str">
            <v>STM</v>
          </cell>
        </row>
        <row r="1486">
          <cell r="F1486" t="str">
            <v>第14期</v>
          </cell>
        </row>
        <row r="1486">
          <cell r="I1486" t="str">
            <v>2021.07.03-2021.07.18</v>
          </cell>
        </row>
        <row r="1486">
          <cell r="AA1486">
            <v>105700</v>
          </cell>
          <cell r="AB1486">
            <v>105700</v>
          </cell>
        </row>
        <row r="1487">
          <cell r="B1487" t="str">
            <v>ACACIA VIRGO</v>
          </cell>
          <cell r="C1487" t="str">
            <v>SKR</v>
          </cell>
        </row>
        <row r="1487">
          <cell r="F1487" t="str">
            <v>第07期</v>
          </cell>
        </row>
        <row r="1487">
          <cell r="I1487" t="str">
            <v>2021.07.04-2021.07.19</v>
          </cell>
        </row>
        <row r="1487">
          <cell r="Y1487" t="str">
            <v>1.25%佣金</v>
          </cell>
        </row>
        <row r="1487">
          <cell r="AA1487">
            <v>156231.25</v>
          </cell>
          <cell r="AB1487">
            <v>156223.9</v>
          </cell>
        </row>
        <row r="1488">
          <cell r="B1488" t="str">
            <v>Heung-A Singapore</v>
          </cell>
          <cell r="C1488" t="str">
            <v>SKR</v>
          </cell>
        </row>
        <row r="1488">
          <cell r="F1488" t="str">
            <v>第04期</v>
          </cell>
        </row>
        <row r="1488">
          <cell r="I1488" t="str">
            <v>2021.07.05-2021.07.20</v>
          </cell>
        </row>
        <row r="1488">
          <cell r="AA1488">
            <v>245211.41</v>
          </cell>
          <cell r="AB1488">
            <v>245204.03</v>
          </cell>
        </row>
        <row r="1489">
          <cell r="B1489" t="str">
            <v>LISBOA</v>
          </cell>
          <cell r="C1489" t="str">
            <v>KMTC</v>
          </cell>
        </row>
        <row r="1489">
          <cell r="F1489" t="str">
            <v>第09期</v>
          </cell>
        </row>
        <row r="1489">
          <cell r="I1489" t="str">
            <v>2021.07.06-2021.07.21</v>
          </cell>
        </row>
        <row r="1489">
          <cell r="AA1489">
            <v>119200</v>
          </cell>
          <cell r="AB1489">
            <v>119198.07</v>
          </cell>
        </row>
        <row r="1490">
          <cell r="B1490" t="str">
            <v>A MAKOTO</v>
          </cell>
          <cell r="C1490" t="str">
            <v>STM</v>
          </cell>
        </row>
        <row r="1490">
          <cell r="F1490" t="str">
            <v>第04期</v>
          </cell>
        </row>
        <row r="1490">
          <cell r="I1490" t="str">
            <v>2021.07.08-2021.07.23</v>
          </cell>
        </row>
        <row r="1490">
          <cell r="AA1490">
            <v>181200</v>
          </cell>
          <cell r="AB1490">
            <v>181200</v>
          </cell>
        </row>
        <row r="1491">
          <cell r="B1491" t="str">
            <v>A ROKU</v>
          </cell>
          <cell r="C1491" t="str">
            <v>CUL</v>
          </cell>
        </row>
        <row r="1491">
          <cell r="F1491" t="str">
            <v>第04期</v>
          </cell>
        </row>
        <row r="1491">
          <cell r="I1491" t="str">
            <v>2021.07.06-2021.07.21</v>
          </cell>
        </row>
        <row r="1491">
          <cell r="AA1491">
            <v>390591.780821918</v>
          </cell>
          <cell r="AB1491">
            <v>390591.78</v>
          </cell>
        </row>
        <row r="1492">
          <cell r="B1492" t="str">
            <v>A HOUOU</v>
          </cell>
          <cell r="C1492" t="str">
            <v>FESCO</v>
          </cell>
        </row>
        <row r="1492">
          <cell r="F1492" t="str">
            <v>第02期</v>
          </cell>
        </row>
        <row r="1492">
          <cell r="I1492" t="str">
            <v>2021.07.07-2021.07.22</v>
          </cell>
        </row>
        <row r="1492">
          <cell r="Y1492" t="str">
            <v>5%佣金</v>
          </cell>
        </row>
        <row r="1492">
          <cell r="AA1492">
            <v>431321.1375</v>
          </cell>
          <cell r="AB1492">
            <v>431313.81</v>
          </cell>
        </row>
        <row r="1493">
          <cell r="B1493" t="str">
            <v>ACACIA LIBRA</v>
          </cell>
          <cell r="C1493" t="str">
            <v>COSCO</v>
          </cell>
        </row>
        <row r="1493">
          <cell r="F1493" t="str">
            <v>第21期</v>
          </cell>
        </row>
        <row r="1493">
          <cell r="I1493" t="str">
            <v>2021.07.07-2021.07.22</v>
          </cell>
        </row>
        <row r="1493">
          <cell r="AA1493">
            <v>143925</v>
          </cell>
          <cell r="AB1493">
            <v>143923.07</v>
          </cell>
        </row>
        <row r="1494">
          <cell r="B1494" t="str">
            <v>A MIZUHO</v>
          </cell>
          <cell r="C1494" t="str">
            <v>Heung-A</v>
          </cell>
        </row>
        <row r="1494">
          <cell r="F1494" t="str">
            <v>第11期</v>
          </cell>
        </row>
        <row r="1494">
          <cell r="I1494" t="str">
            <v>2021.07.07-2021.07.22</v>
          </cell>
        </row>
        <row r="1494">
          <cell r="AA1494">
            <v>153616.438356164</v>
          </cell>
          <cell r="AB1494">
            <v>153609.05</v>
          </cell>
        </row>
        <row r="1495">
          <cell r="B1495" t="str">
            <v>ACACIA WA</v>
          </cell>
          <cell r="C1495" t="str">
            <v>CKL</v>
          </cell>
        </row>
        <row r="1495">
          <cell r="F1495" t="str">
            <v>第06期</v>
          </cell>
        </row>
        <row r="1495">
          <cell r="I1495" t="str">
            <v>2021.07.08-2021.07.23</v>
          </cell>
        </row>
        <row r="1495">
          <cell r="AA1495">
            <v>141310.530821918</v>
          </cell>
          <cell r="AB1495">
            <v>141303.17</v>
          </cell>
        </row>
        <row r="1496">
          <cell r="B1496" t="str">
            <v>A KEIGA</v>
          </cell>
          <cell r="C1496" t="str">
            <v>DBR</v>
          </cell>
        </row>
        <row r="1496">
          <cell r="F1496" t="str">
            <v>prefinal</v>
          </cell>
        </row>
        <row r="1496">
          <cell r="I1496" t="str">
            <v>2021.07.08-2021.07.24</v>
          </cell>
        </row>
        <row r="1496">
          <cell r="V1496">
            <v>-24930</v>
          </cell>
        </row>
        <row r="1496">
          <cell r="Y1496" t="str">
            <v>劳务费V.2117-2129</v>
          </cell>
        </row>
        <row r="1496">
          <cell r="AA1496">
            <v>8249.56258461539</v>
          </cell>
          <cell r="AB1496">
            <v>8249.56</v>
          </cell>
        </row>
        <row r="1497">
          <cell r="B1497" t="str">
            <v>A KEIGA</v>
          </cell>
          <cell r="C1497" t="str">
            <v>DBR</v>
          </cell>
        </row>
        <row r="1497">
          <cell r="F1497" t="str">
            <v>final</v>
          </cell>
        </row>
        <row r="1497">
          <cell r="I1497" t="str">
            <v>2021.07.08-2021.07.24</v>
          </cell>
        </row>
        <row r="1497">
          <cell r="AA1497">
            <v>1390.77</v>
          </cell>
          <cell r="AB1497">
            <v>1390.77</v>
          </cell>
        </row>
        <row r="1498">
          <cell r="B1498" t="str">
            <v>A MYOKO</v>
          </cell>
          <cell r="C1498" t="str">
            <v>DBR</v>
          </cell>
        </row>
        <row r="1498">
          <cell r="F1498" t="str">
            <v>第10期</v>
          </cell>
        </row>
        <row r="1498">
          <cell r="I1498" t="str">
            <v>2021.07.09-2021.07.24</v>
          </cell>
        </row>
        <row r="1498">
          <cell r="AA1498">
            <v>97350</v>
          </cell>
          <cell r="AB1498">
            <v>97350</v>
          </cell>
        </row>
        <row r="1499">
          <cell r="B1499" t="str">
            <v>A Daisen</v>
          </cell>
          <cell r="C1499" t="str">
            <v>BAL</v>
          </cell>
        </row>
        <row r="1499">
          <cell r="F1499" t="str">
            <v>prefinal</v>
          </cell>
        </row>
        <row r="1499">
          <cell r="I1499" t="str">
            <v>2021.07.09-2021.07.20</v>
          </cell>
        </row>
        <row r="1499">
          <cell r="V1499">
            <v>-890</v>
          </cell>
        </row>
        <row r="1499">
          <cell r="Y1499" t="str">
            <v>鹿特丹船员劳务费</v>
          </cell>
        </row>
        <row r="1499">
          <cell r="AA1499">
            <v>227627.5</v>
          </cell>
          <cell r="AB1499">
            <v>227595.24</v>
          </cell>
        </row>
        <row r="1500">
          <cell r="B1500" t="str">
            <v>A Daisen</v>
          </cell>
          <cell r="C1500" t="str">
            <v>BAL</v>
          </cell>
        </row>
        <row r="1500">
          <cell r="F1500" t="str">
            <v>prefinal2</v>
          </cell>
        </row>
        <row r="1500">
          <cell r="I1500" t="str">
            <v>2021.07.09-2021.07.20</v>
          </cell>
        </row>
        <row r="1500">
          <cell r="Y1500" t="str">
            <v>停租船舶失去动力5月19日1400-5月21日0218</v>
          </cell>
        </row>
        <row r="1500">
          <cell r="AA1500">
            <v>-1007.47639999997</v>
          </cell>
        </row>
        <row r="1501">
          <cell r="B1501" t="str">
            <v>A Daisen</v>
          </cell>
          <cell r="C1501" t="str">
            <v>BAL</v>
          </cell>
        </row>
        <row r="1501">
          <cell r="F1501" t="str">
            <v>final</v>
          </cell>
        </row>
        <row r="1501">
          <cell r="I1501" t="str">
            <v>2021.07.09-2021.07.20</v>
          </cell>
        </row>
        <row r="1501">
          <cell r="AA1501">
            <v>5000</v>
          </cell>
        </row>
        <row r="1502">
          <cell r="B1502" t="str">
            <v>ACACIA TAURUS</v>
          </cell>
          <cell r="C1502" t="str">
            <v>STM</v>
          </cell>
        </row>
        <row r="1502">
          <cell r="F1502" t="str">
            <v>第09期</v>
          </cell>
        </row>
        <row r="1502">
          <cell r="I1502" t="str">
            <v>2021.07.11-2021.07.26</v>
          </cell>
        </row>
        <row r="1502">
          <cell r="AA1502">
            <v>83150</v>
          </cell>
          <cell r="AB1502">
            <v>83150</v>
          </cell>
        </row>
        <row r="1503">
          <cell r="B1503" t="str">
            <v>ACACIA HAWK</v>
          </cell>
          <cell r="C1503" t="str">
            <v>CMS</v>
          </cell>
        </row>
        <row r="1503">
          <cell r="F1503" t="str">
            <v>第85期</v>
          </cell>
        </row>
        <row r="1503">
          <cell r="I1503" t="str">
            <v>2021.07.11-2021.07.26</v>
          </cell>
        </row>
        <row r="1503">
          <cell r="AA1503">
            <v>105542.465753425</v>
          </cell>
          <cell r="AB1503">
            <v>105515.13</v>
          </cell>
        </row>
        <row r="1504">
          <cell r="B1504" t="str">
            <v>ACACIA REI</v>
          </cell>
          <cell r="C1504" t="str">
            <v>STM</v>
          </cell>
        </row>
        <row r="1504">
          <cell r="F1504" t="str">
            <v>第22期</v>
          </cell>
        </row>
        <row r="1504">
          <cell r="I1504" t="str">
            <v>2021.07.12-2021.07.27</v>
          </cell>
        </row>
        <row r="1504">
          <cell r="AA1504">
            <v>181200</v>
          </cell>
          <cell r="AB1504">
            <v>181200</v>
          </cell>
        </row>
        <row r="1505">
          <cell r="B1505" t="str">
            <v>A FUJI</v>
          </cell>
          <cell r="C1505" t="str">
            <v>APL</v>
          </cell>
        </row>
        <row r="1505">
          <cell r="F1505" t="str">
            <v>第13期</v>
          </cell>
        </row>
        <row r="1505">
          <cell r="I1505" t="str">
            <v>2021.07.13-2021.07.28</v>
          </cell>
        </row>
        <row r="1505">
          <cell r="V1505">
            <v>-1344</v>
          </cell>
        </row>
        <row r="1505">
          <cell r="Y1505" t="str">
            <v>油样检测费/船员劳务费5.29-7.09</v>
          </cell>
        </row>
        <row r="1505">
          <cell r="AA1505">
            <v>6632.8</v>
          </cell>
          <cell r="AB1505">
            <v>5281.46</v>
          </cell>
        </row>
        <row r="1506">
          <cell r="B1506" t="str">
            <v>Contship Day</v>
          </cell>
          <cell r="C1506" t="str">
            <v>CKL</v>
          </cell>
        </row>
        <row r="1506">
          <cell r="F1506" t="str">
            <v>第01期</v>
          </cell>
        </row>
        <row r="1506">
          <cell r="I1506" t="str">
            <v>2021.07.13-2021.07.28</v>
          </cell>
        </row>
        <row r="1506">
          <cell r="Y1506" t="str">
            <v>1.25%佣金</v>
          </cell>
        </row>
        <row r="1506">
          <cell r="AA1506">
            <v>178350</v>
          </cell>
          <cell r="AB1506">
            <v>177742.7</v>
          </cell>
        </row>
        <row r="1507">
          <cell r="B1507" t="str">
            <v>Heung-A Jakarta </v>
          </cell>
          <cell r="C1507" t="str">
            <v>PAN</v>
          </cell>
        </row>
        <row r="1507">
          <cell r="F1507" t="str">
            <v>第19期</v>
          </cell>
        </row>
        <row r="1507">
          <cell r="I1507" t="str">
            <v>2021.07.13-2021.07.28</v>
          </cell>
        </row>
        <row r="1507">
          <cell r="AA1507">
            <v>165500</v>
          </cell>
          <cell r="AB1507">
            <v>165472.66</v>
          </cell>
        </row>
        <row r="1508">
          <cell r="B1508" t="str">
            <v>A BOTE</v>
          </cell>
          <cell r="C1508" t="str">
            <v>TCL</v>
          </cell>
        </row>
        <row r="1508">
          <cell r="F1508" t="str">
            <v>第08期</v>
          </cell>
        </row>
        <row r="1508">
          <cell r="I1508" t="str">
            <v>2021.07.14-2021.07.29</v>
          </cell>
        </row>
        <row r="1508">
          <cell r="Y1508" t="str">
            <v>停租太仓电罗经未稳 6.26 2200-6.27 1312 LT 0.63333天</v>
          </cell>
        </row>
        <row r="1508">
          <cell r="AA1508">
            <v>177297.71</v>
          </cell>
          <cell r="AB1508">
            <v>177257.85</v>
          </cell>
        </row>
        <row r="1509">
          <cell r="B1509" t="str">
            <v>ACACIA MING</v>
          </cell>
          <cell r="C1509" t="str">
            <v>EAS</v>
          </cell>
        </row>
        <row r="1509">
          <cell r="F1509" t="str">
            <v>第09期</v>
          </cell>
        </row>
        <row r="1509">
          <cell r="I1509" t="str">
            <v>2021.07.14-2021.07.29</v>
          </cell>
        </row>
        <row r="1509">
          <cell r="AA1509">
            <v>123641.095890411</v>
          </cell>
          <cell r="AB1509">
            <v>123641.1</v>
          </cell>
        </row>
        <row r="1510">
          <cell r="B1510" t="str">
            <v>JRS CARINA</v>
          </cell>
          <cell r="C1510" t="str">
            <v>CCL</v>
          </cell>
        </row>
        <row r="1510">
          <cell r="F1510" t="str">
            <v>第75期</v>
          </cell>
        </row>
        <row r="1510">
          <cell r="I1510" t="str">
            <v>2021.07.14-2021.07.29</v>
          </cell>
        </row>
        <row r="1510">
          <cell r="AA1510">
            <v>109697.45</v>
          </cell>
          <cell r="AB1510">
            <v>109690.18</v>
          </cell>
        </row>
        <row r="1511">
          <cell r="B1511" t="str">
            <v>ACACIA ARIES</v>
          </cell>
          <cell r="C1511" t="str">
            <v>STM</v>
          </cell>
        </row>
        <row r="1511">
          <cell r="F1511" t="str">
            <v>第35期</v>
          </cell>
        </row>
        <row r="1511">
          <cell r="I1511" t="str">
            <v>2021.07.14-2021.07.29</v>
          </cell>
        </row>
        <row r="1511">
          <cell r="AA1511">
            <v>83150</v>
          </cell>
          <cell r="AB1511">
            <v>83150</v>
          </cell>
        </row>
        <row r="1512">
          <cell r="B1512" t="str">
            <v>A KIBO</v>
          </cell>
          <cell r="C1512" t="str">
            <v>GMS</v>
          </cell>
        </row>
        <row r="1512">
          <cell r="F1512" t="str">
            <v>第16期</v>
          </cell>
        </row>
        <row r="1512">
          <cell r="I1512" t="str">
            <v>2021.07.15-2021.07.30</v>
          </cell>
        </row>
        <row r="1512">
          <cell r="V1512">
            <v>-548</v>
          </cell>
        </row>
        <row r="1512">
          <cell r="Y1512" t="str">
            <v>1.25%佣金/船员劳务费008S</v>
          </cell>
        </row>
        <row r="1512">
          <cell r="AA1512">
            <v>171791.75</v>
          </cell>
          <cell r="AB1512">
            <v>171791.75</v>
          </cell>
        </row>
        <row r="1513">
          <cell r="B1513" t="str">
            <v>A KINKA</v>
          </cell>
          <cell r="C1513" t="str">
            <v>SKR</v>
          </cell>
        </row>
        <row r="1513">
          <cell r="F1513" t="str">
            <v>prefinal</v>
          </cell>
        </row>
        <row r="1513">
          <cell r="I1513" t="str">
            <v>2021.07.15-2021.07.28</v>
          </cell>
        </row>
        <row r="1513">
          <cell r="AA1513">
            <v>-30484.7080833333</v>
          </cell>
          <cell r="AB1513">
            <v>-30484.68</v>
          </cell>
        </row>
        <row r="1514">
          <cell r="B1514" t="str">
            <v>A KINKA</v>
          </cell>
          <cell r="C1514" t="str">
            <v>SKR</v>
          </cell>
        </row>
        <row r="1514">
          <cell r="F1514" t="str">
            <v>final</v>
          </cell>
        </row>
        <row r="1514">
          <cell r="I1514" t="str">
            <v>2021.07.15-2021.07.28</v>
          </cell>
        </row>
        <row r="1514">
          <cell r="AA1514">
            <v>-1619.66</v>
          </cell>
          <cell r="AB1514" t="str">
            <v>租家在XINXIA10期扣除</v>
          </cell>
        </row>
        <row r="1515">
          <cell r="B1515" t="str">
            <v>A HOKEN</v>
          </cell>
          <cell r="C1515" t="str">
            <v>COSCO</v>
          </cell>
        </row>
        <row r="1515">
          <cell r="F1515" t="str">
            <v>第03期</v>
          </cell>
        </row>
        <row r="1515">
          <cell r="I1515" t="str">
            <v>2021.07.16-2021.08.01</v>
          </cell>
        </row>
        <row r="1515">
          <cell r="Y1515" t="str">
            <v>停租日本上船船员威海核酸检测06.13 0915-1600LT 0.28125天</v>
          </cell>
        </row>
        <row r="1515">
          <cell r="AA1515">
            <v>182185.6625</v>
          </cell>
          <cell r="AB1515">
            <v>182178.33</v>
          </cell>
        </row>
        <row r="1516">
          <cell r="B1516" t="str">
            <v>A FUKU</v>
          </cell>
          <cell r="C1516" t="str">
            <v>TSL</v>
          </cell>
        </row>
        <row r="1516">
          <cell r="F1516" t="str">
            <v>第20期</v>
          </cell>
        </row>
        <row r="1516">
          <cell r="I1516" t="str">
            <v>2021.07.16-2021.08.01</v>
          </cell>
        </row>
        <row r="1516">
          <cell r="Y1516" t="str">
            <v>1.25%佣金</v>
          </cell>
        </row>
        <row r="1516">
          <cell r="AA1516">
            <v>163240</v>
          </cell>
          <cell r="AB1516">
            <v>163222.68</v>
          </cell>
        </row>
        <row r="1517">
          <cell r="B1517" t="str">
            <v>A KOU</v>
          </cell>
          <cell r="C1517" t="str">
            <v>TSL</v>
          </cell>
        </row>
        <row r="1517">
          <cell r="F1517" t="str">
            <v>第09期</v>
          </cell>
        </row>
        <row r="1517">
          <cell r="I1517" t="str">
            <v>2021.07.16-2021.08.01</v>
          </cell>
        </row>
        <row r="1517">
          <cell r="Y1517" t="str">
            <v>1.25%佣金</v>
          </cell>
        </row>
        <row r="1517">
          <cell r="AA1517">
            <v>189600</v>
          </cell>
          <cell r="AB1517">
            <v>189592.67</v>
          </cell>
        </row>
        <row r="1518">
          <cell r="B1518" t="str">
            <v>Heung-A Manila</v>
          </cell>
          <cell r="C1518" t="str">
            <v>SCP</v>
          </cell>
        </row>
        <row r="1518">
          <cell r="F1518" t="str">
            <v>第12期</v>
          </cell>
        </row>
        <row r="1518">
          <cell r="I1518" t="str">
            <v>2021.07.17-2021.08.01</v>
          </cell>
        </row>
        <row r="1518">
          <cell r="V1518">
            <v>-800</v>
          </cell>
        </row>
        <row r="1518">
          <cell r="Y1518" t="str">
            <v>1.25%佣金/劳务费V.2119W-2124W</v>
          </cell>
        </row>
        <row r="1518">
          <cell r="AA1518">
            <v>-35952.1046575342</v>
          </cell>
          <cell r="AB1518">
            <v>-35952.1</v>
          </cell>
        </row>
        <row r="1519">
          <cell r="B1519" t="str">
            <v>JRS CORVUS</v>
          </cell>
          <cell r="C1519" t="str">
            <v>STM</v>
          </cell>
        </row>
        <row r="1519">
          <cell r="F1519" t="str">
            <v>第15期</v>
          </cell>
        </row>
        <row r="1519">
          <cell r="I1519" t="str">
            <v>2021.07.18-2021.08.02</v>
          </cell>
        </row>
        <row r="1519">
          <cell r="Y1519" t="str">
            <v>停租严重故障2021/4/25  8:35:00-2021/5/18  8:42:00 16天</v>
          </cell>
        </row>
        <row r="1519">
          <cell r="AA1519">
            <v>-29410.6666666667</v>
          </cell>
          <cell r="AB1519">
            <v>-29410.67</v>
          </cell>
        </row>
        <row r="1520">
          <cell r="B1520" t="str">
            <v>ACACIA VIRGO</v>
          </cell>
          <cell r="C1520" t="str">
            <v>SKR</v>
          </cell>
        </row>
        <row r="1520">
          <cell r="F1520" t="str">
            <v>第08期</v>
          </cell>
        </row>
        <row r="1520">
          <cell r="I1520" t="str">
            <v>2021.07.19-2021.08.03</v>
          </cell>
        </row>
        <row r="1520">
          <cell r="Y1520" t="str">
            <v>1.25%佣金</v>
          </cell>
        </row>
        <row r="1520">
          <cell r="AA1520">
            <v>156231.25</v>
          </cell>
          <cell r="AB1520">
            <v>156223.94</v>
          </cell>
        </row>
        <row r="1521">
          <cell r="B1521" t="str">
            <v>A XINXIA</v>
          </cell>
          <cell r="C1521" t="str">
            <v>SKR</v>
          </cell>
        </row>
        <row r="1521">
          <cell r="F1521" t="str">
            <v>第01期</v>
          </cell>
        </row>
        <row r="1521">
          <cell r="I1521" t="str">
            <v>2021.07.19-2021.08.03</v>
          </cell>
        </row>
        <row r="1521">
          <cell r="AA1521">
            <v>293250</v>
          </cell>
          <cell r="AB1521">
            <v>293242.7</v>
          </cell>
        </row>
        <row r="1522">
          <cell r="B1522" t="str">
            <v>Heung-A Singapore</v>
          </cell>
          <cell r="C1522" t="str">
            <v>SKR</v>
          </cell>
        </row>
        <row r="1522">
          <cell r="F1522" t="str">
            <v>第05期</v>
          </cell>
        </row>
        <row r="1522">
          <cell r="I1522" t="str">
            <v>2021.07.20-2021.08.04</v>
          </cell>
        </row>
        <row r="1522">
          <cell r="AA1522">
            <v>233200</v>
          </cell>
          <cell r="AB1522">
            <v>233192.69</v>
          </cell>
        </row>
        <row r="1523">
          <cell r="B1523" t="str">
            <v>A Daisen</v>
          </cell>
          <cell r="C1523" t="str">
            <v>CUL</v>
          </cell>
        </row>
        <row r="1523">
          <cell r="F1523" t="str">
            <v>第01期</v>
          </cell>
        </row>
        <row r="1523">
          <cell r="I1523" t="str">
            <v>2021.07.20-2021.08.04</v>
          </cell>
        </row>
        <row r="1523">
          <cell r="AA1523">
            <v>1125900</v>
          </cell>
          <cell r="AB1523">
            <v>1125900</v>
          </cell>
        </row>
        <row r="1524">
          <cell r="B1524" t="str">
            <v>LISBOA</v>
          </cell>
          <cell r="C1524" t="str">
            <v>KMTC</v>
          </cell>
        </row>
        <row r="1524">
          <cell r="F1524" t="str">
            <v>第10期</v>
          </cell>
        </row>
        <row r="1524">
          <cell r="I1524" t="str">
            <v>2021.07.21-2021.08.05</v>
          </cell>
        </row>
        <row r="1524">
          <cell r="AA1524">
            <v>119200</v>
          </cell>
          <cell r="AB1524">
            <v>119198.07</v>
          </cell>
        </row>
        <row r="1525">
          <cell r="B1525" t="str">
            <v>A MAKOTO</v>
          </cell>
          <cell r="C1525" t="str">
            <v>STM</v>
          </cell>
        </row>
        <row r="1525">
          <cell r="F1525" t="str">
            <v>第05期</v>
          </cell>
        </row>
        <row r="1525">
          <cell r="I1525" t="str">
            <v>2021.07.23-2021.08.07</v>
          </cell>
        </row>
        <row r="1525">
          <cell r="AA1525">
            <v>181200</v>
          </cell>
          <cell r="AB1525">
            <v>181200</v>
          </cell>
        </row>
        <row r="1526">
          <cell r="B1526" t="str">
            <v>A ROKU</v>
          </cell>
          <cell r="C1526" t="str">
            <v>CUL</v>
          </cell>
        </row>
        <row r="1526">
          <cell r="F1526" t="str">
            <v>第05期</v>
          </cell>
        </row>
        <row r="1526">
          <cell r="I1526" t="str">
            <v>2021.07.21-2021.08.05</v>
          </cell>
        </row>
        <row r="1526">
          <cell r="AA1526">
            <v>390591.780821918</v>
          </cell>
          <cell r="AB1526">
            <v>390591.78</v>
          </cell>
        </row>
        <row r="1527">
          <cell r="B1527" t="str">
            <v>A HOUOU</v>
          </cell>
          <cell r="C1527" t="str">
            <v>FESCO</v>
          </cell>
        </row>
        <row r="1527">
          <cell r="F1527" t="str">
            <v>第03期</v>
          </cell>
        </row>
        <row r="1527">
          <cell r="I1527" t="str">
            <v>2021.07.22-2021.08.06</v>
          </cell>
        </row>
        <row r="1527">
          <cell r="Y1527" t="str">
            <v>5%佣金</v>
          </cell>
        </row>
        <row r="1527">
          <cell r="AA1527">
            <v>287744.75</v>
          </cell>
          <cell r="AB1527">
            <v>287737.49</v>
          </cell>
        </row>
        <row r="1528">
          <cell r="B1528" t="str">
            <v>ACACIA LIBRA</v>
          </cell>
          <cell r="C1528" t="str">
            <v>COSCO</v>
          </cell>
        </row>
        <row r="1528">
          <cell r="F1528" t="str">
            <v>第22期</v>
          </cell>
        </row>
        <row r="1528">
          <cell r="I1528" t="str">
            <v>2021.07.22-2021.08.06</v>
          </cell>
        </row>
        <row r="1528">
          <cell r="V1528">
            <v>-2531.32753368299</v>
          </cell>
        </row>
        <row r="1528">
          <cell r="Y1528" t="str">
            <v>停租上海主机故障(221.06.24 0215-0945 0.3125天）/船员劳务费05月</v>
          </cell>
        </row>
        <row r="1528">
          <cell r="AA1528">
            <v>143224.650033683</v>
          </cell>
          <cell r="AB1528">
            <v>143222.72</v>
          </cell>
        </row>
        <row r="1529">
          <cell r="B1529" t="str">
            <v>A MIZUHO</v>
          </cell>
          <cell r="C1529" t="str">
            <v>Heung-A</v>
          </cell>
        </row>
        <row r="1529">
          <cell r="F1529" t="str">
            <v>第12期</v>
          </cell>
        </row>
        <row r="1529">
          <cell r="I1529" t="str">
            <v>2021.07.22-2021.08.06</v>
          </cell>
        </row>
        <row r="1529">
          <cell r="AA1529">
            <v>153616.438356164</v>
          </cell>
          <cell r="AB1529">
            <v>153609.17</v>
          </cell>
        </row>
        <row r="1530">
          <cell r="B1530" t="str">
            <v>ACACIA WA</v>
          </cell>
          <cell r="C1530" t="str">
            <v>CKL</v>
          </cell>
        </row>
        <row r="1530">
          <cell r="F1530" t="str">
            <v>第07期</v>
          </cell>
        </row>
        <row r="1530">
          <cell r="I1530" t="str">
            <v>2021.07.23-2021.08.07</v>
          </cell>
        </row>
        <row r="1530">
          <cell r="AA1530">
            <v>141310.530821918</v>
          </cell>
          <cell r="AB1530">
            <v>141303.23</v>
          </cell>
        </row>
        <row r="1531">
          <cell r="B1531" t="str">
            <v>A MYOKO</v>
          </cell>
          <cell r="C1531" t="str">
            <v>DBR</v>
          </cell>
        </row>
        <row r="1531">
          <cell r="F1531" t="str">
            <v>PREFINAL</v>
          </cell>
        </row>
        <row r="1531">
          <cell r="I1531" t="str">
            <v>2021.07.24-2021.08.16</v>
          </cell>
        </row>
        <row r="1531">
          <cell r="V1531">
            <v>-21775</v>
          </cell>
        </row>
        <row r="1531">
          <cell r="Y1531" t="str">
            <v>船员劳务费v.2122-2124-2126-2128-2130-2132/向租家收取轻油银行手续费</v>
          </cell>
        </row>
        <row r="1531">
          <cell r="AA1531">
            <v>-16170.48356</v>
          </cell>
          <cell r="AB1531">
            <v>-16170.48</v>
          </cell>
        </row>
        <row r="1532">
          <cell r="B1532" t="str">
            <v>A MYOKO</v>
          </cell>
          <cell r="C1532" t="str">
            <v>DBR</v>
          </cell>
        </row>
        <row r="1532">
          <cell r="F1532" t="str">
            <v>FINAL</v>
          </cell>
        </row>
        <row r="1532">
          <cell r="I1532" t="str">
            <v>2021.07.24-2021.08.16</v>
          </cell>
        </row>
        <row r="1532">
          <cell r="AA1532">
            <v>2000</v>
          </cell>
          <cell r="AB1532">
            <v>2000</v>
          </cell>
        </row>
        <row r="1533">
          <cell r="B1533" t="str">
            <v>A KEIGA</v>
          </cell>
          <cell r="C1533" t="str">
            <v>TFL</v>
          </cell>
        </row>
        <row r="1533">
          <cell r="F1533" t="str">
            <v>deposit</v>
          </cell>
        </row>
        <row r="1533">
          <cell r="AA1533">
            <v>240000</v>
          </cell>
          <cell r="AB1533">
            <v>240000</v>
          </cell>
        </row>
        <row r="1534">
          <cell r="B1534" t="str">
            <v>A KEIGA</v>
          </cell>
          <cell r="C1534" t="str">
            <v>TFL</v>
          </cell>
        </row>
        <row r="1534">
          <cell r="F1534" t="str">
            <v>第01期</v>
          </cell>
        </row>
        <row r="1534">
          <cell r="I1534" t="str">
            <v>2021.07.24-2021.08.08</v>
          </cell>
        </row>
        <row r="1534">
          <cell r="AA1534">
            <v>240750</v>
          </cell>
          <cell r="AB1534">
            <v>240750</v>
          </cell>
        </row>
        <row r="1535">
          <cell r="B1535" t="str">
            <v>ACACIA TAURUS</v>
          </cell>
          <cell r="C1535" t="str">
            <v>STM</v>
          </cell>
        </row>
        <row r="1535">
          <cell r="F1535" t="str">
            <v>第10期</v>
          </cell>
        </row>
        <row r="1535">
          <cell r="I1535" t="str">
            <v>2021.07.26-2021.08.10</v>
          </cell>
        </row>
        <row r="1535">
          <cell r="AA1535">
            <v>83150</v>
          </cell>
          <cell r="AB1535">
            <v>83150</v>
          </cell>
        </row>
        <row r="1536">
          <cell r="B1536" t="str">
            <v>ACACIA REI</v>
          </cell>
          <cell r="C1536" t="str">
            <v>STM</v>
          </cell>
        </row>
        <row r="1536">
          <cell r="F1536" t="str">
            <v>第23期</v>
          </cell>
        </row>
        <row r="1536">
          <cell r="I1536" t="str">
            <v>2021.07.27-2021.08.11</v>
          </cell>
        </row>
        <row r="1536">
          <cell r="AA1536">
            <v>181200</v>
          </cell>
          <cell r="AB1536">
            <v>181200</v>
          </cell>
        </row>
        <row r="1537">
          <cell r="B1537" t="str">
            <v>A FUJI</v>
          </cell>
          <cell r="C1537" t="str">
            <v>TFS</v>
          </cell>
        </row>
        <row r="1537">
          <cell r="F1537" t="str">
            <v>deposit</v>
          </cell>
        </row>
        <row r="1537">
          <cell r="AA1537">
            <v>2610000</v>
          </cell>
          <cell r="AB1537">
            <v>2610000</v>
          </cell>
        </row>
        <row r="1538">
          <cell r="B1538" t="str">
            <v>ACACIA HAWK</v>
          </cell>
          <cell r="C1538" t="str">
            <v>CMS</v>
          </cell>
        </row>
        <row r="1538">
          <cell r="F1538" t="str">
            <v>第86期</v>
          </cell>
        </row>
        <row r="1538">
          <cell r="I1538" t="str">
            <v>2021.07.26-2021.08.10</v>
          </cell>
        </row>
        <row r="1538">
          <cell r="AA1538">
            <v>105542.465753425</v>
          </cell>
          <cell r="AB1538">
            <v>105515.17</v>
          </cell>
        </row>
        <row r="1539">
          <cell r="B1539" t="str">
            <v>A FUJI</v>
          </cell>
          <cell r="C1539" t="str">
            <v>APL</v>
          </cell>
        </row>
        <row r="1539">
          <cell r="F1539" t="str">
            <v>prefinal</v>
          </cell>
        </row>
        <row r="1539">
          <cell r="I1539" t="str">
            <v>2021.07.28-2021.08.01</v>
          </cell>
        </row>
        <row r="1539">
          <cell r="Y1539" t="str">
            <v>油样检测费</v>
          </cell>
        </row>
        <row r="1539">
          <cell r="AA1539">
            <v>49187.8025</v>
          </cell>
          <cell r="AB1539">
            <v>49180.6</v>
          </cell>
        </row>
        <row r="1540">
          <cell r="B1540" t="str">
            <v>Contship Day</v>
          </cell>
          <cell r="C1540" t="str">
            <v>CKL</v>
          </cell>
        </row>
        <row r="1540">
          <cell r="F1540" t="str">
            <v>第02期</v>
          </cell>
        </row>
        <row r="1540">
          <cell r="I1540" t="str">
            <v>2021.07.28-2021.08.12</v>
          </cell>
        </row>
        <row r="1540">
          <cell r="Y1540" t="str">
            <v>1.25%佣金</v>
          </cell>
        </row>
        <row r="1540">
          <cell r="AA1540">
            <v>268263.915</v>
          </cell>
          <cell r="AB1540">
            <v>268856.61</v>
          </cell>
        </row>
        <row r="1541">
          <cell r="B1541" t="str">
            <v>A KINKA</v>
          </cell>
          <cell r="C1541" t="str">
            <v>TFS</v>
          </cell>
        </row>
        <row r="1541">
          <cell r="F1541" t="str">
            <v>deposit</v>
          </cell>
        </row>
        <row r="1541">
          <cell r="AA1541">
            <v>2460000</v>
          </cell>
          <cell r="AB1541">
            <v>2460000</v>
          </cell>
        </row>
        <row r="1542">
          <cell r="B1542" t="str">
            <v>Heung-A Jakarta </v>
          </cell>
          <cell r="C1542" t="str">
            <v>PAN</v>
          </cell>
        </row>
        <row r="1542">
          <cell r="F1542" t="str">
            <v>第20期</v>
          </cell>
        </row>
        <row r="1542">
          <cell r="I1542" t="str">
            <v>2021.07.28-2021.08.12</v>
          </cell>
        </row>
        <row r="1542">
          <cell r="Y1542" t="str">
            <v>停租南沙 主机故障2021.04.13 2220-4.14 0412LT 0.24444天/停租黄埔 2021.05.23 0900-5.24 0430LT 0.8125天</v>
          </cell>
        </row>
        <row r="1542">
          <cell r="AA1542">
            <v>136978.753666667</v>
          </cell>
          <cell r="AB1542">
            <v>138369.79</v>
          </cell>
        </row>
        <row r="1543">
          <cell r="B1543" t="str">
            <v>A KINKA</v>
          </cell>
          <cell r="C1543" t="str">
            <v>TFS</v>
          </cell>
        </row>
        <row r="1543">
          <cell r="F1543" t="str">
            <v>第01期</v>
          </cell>
        </row>
        <row r="1543">
          <cell r="I1543" t="str">
            <v>2021.07.28-2021.08.27</v>
          </cell>
        </row>
        <row r="1543">
          <cell r="AA1543">
            <v>2461800</v>
          </cell>
          <cell r="AB1543">
            <v>2461800</v>
          </cell>
        </row>
        <row r="1544">
          <cell r="B1544" t="str">
            <v>A BOTE</v>
          </cell>
          <cell r="C1544" t="str">
            <v>TCL</v>
          </cell>
        </row>
        <row r="1544">
          <cell r="F1544" t="str">
            <v>第09期</v>
          </cell>
        </row>
        <row r="1544">
          <cell r="I1544" t="str">
            <v>2021.07.29-2021.08.13</v>
          </cell>
        </row>
        <row r="1544">
          <cell r="Y1544" t="str">
            <v>停租太仓电罗经未稳 6.26 2200-6.27 1012 LT 0.50833天</v>
          </cell>
        </row>
        <row r="1544">
          <cell r="AA1544">
            <v>189611.1882</v>
          </cell>
          <cell r="AB1544">
            <v>188064.68</v>
          </cell>
        </row>
        <row r="1545">
          <cell r="B1545" t="str">
            <v>ACACIA MING</v>
          </cell>
          <cell r="C1545" t="str">
            <v>EAS</v>
          </cell>
        </row>
        <row r="1545">
          <cell r="F1545" t="str">
            <v>第10期</v>
          </cell>
        </row>
        <row r="1545">
          <cell r="I1545" t="str">
            <v>2021.07.29-2021.08.13</v>
          </cell>
        </row>
        <row r="1545">
          <cell r="AA1545">
            <v>123641.095890411</v>
          </cell>
          <cell r="AB1545">
            <v>123641.1</v>
          </cell>
        </row>
        <row r="1546">
          <cell r="B1546" t="str">
            <v>JRS CARINA</v>
          </cell>
          <cell r="C1546" t="str">
            <v>CCL</v>
          </cell>
        </row>
        <row r="1546">
          <cell r="F1546" t="str">
            <v>第76期</v>
          </cell>
        </row>
        <row r="1546">
          <cell r="I1546" t="str">
            <v>2021.07.29-2021.07.30</v>
          </cell>
        </row>
        <row r="1546">
          <cell r="AA1546">
            <v>7326.66666666667</v>
          </cell>
          <cell r="AB1546">
            <v>7326.67</v>
          </cell>
        </row>
        <row r="1547">
          <cell r="B1547" t="str">
            <v>JRS CARINA</v>
          </cell>
          <cell r="C1547" t="str">
            <v>CCL</v>
          </cell>
        </row>
        <row r="1547">
          <cell r="F1547" t="str">
            <v>第76期</v>
          </cell>
        </row>
        <row r="1547">
          <cell r="I1547" t="str">
            <v>2021.07.30-2021.08.13</v>
          </cell>
        </row>
        <row r="1547">
          <cell r="AA1547">
            <v>217373.333333333</v>
          </cell>
          <cell r="AB1547">
            <v>217366</v>
          </cell>
        </row>
        <row r="1548">
          <cell r="B1548" t="str">
            <v>ACACIA ARIES</v>
          </cell>
          <cell r="C1548" t="str">
            <v>STM</v>
          </cell>
        </row>
        <row r="1548">
          <cell r="F1548" t="str">
            <v>第36期</v>
          </cell>
        </row>
        <row r="1548">
          <cell r="I1548" t="str">
            <v>2021.07.29-2021.08.13</v>
          </cell>
        </row>
        <row r="1548">
          <cell r="AA1548">
            <v>83150</v>
          </cell>
          <cell r="AB1548">
            <v>83150</v>
          </cell>
        </row>
        <row r="1549">
          <cell r="B1549" t="str">
            <v>A KIBO</v>
          </cell>
          <cell r="C1549" t="str">
            <v>GMS</v>
          </cell>
        </row>
        <row r="1549">
          <cell r="F1549" t="str">
            <v>第17期</v>
          </cell>
        </row>
        <row r="1549">
          <cell r="I1549" t="str">
            <v>2021.07.30-2021.08.14</v>
          </cell>
        </row>
        <row r="1549">
          <cell r="V1549">
            <v>-562</v>
          </cell>
        </row>
        <row r="1549">
          <cell r="Y1549" t="str">
            <v>1.25%佣金/船员劳务费009S/停租蔚山年检202106.17 1330-06.18 0245 UTC 0.552083天</v>
          </cell>
        </row>
        <row r="1549">
          <cell r="AA1549">
            <v>164279.96315125</v>
          </cell>
          <cell r="AB1549">
            <v>165255.95</v>
          </cell>
        </row>
        <row r="1550">
          <cell r="B1550" t="str">
            <v>A FUJI</v>
          </cell>
          <cell r="C1550" t="str">
            <v>APL</v>
          </cell>
        </row>
        <row r="1550">
          <cell r="F1550" t="str">
            <v>prefinal2</v>
          </cell>
        </row>
        <row r="1550">
          <cell r="I1550" t="str">
            <v>2021.08.01-2021.08.03</v>
          </cell>
        </row>
        <row r="1550">
          <cell r="V1550">
            <v>-132</v>
          </cell>
        </row>
        <row r="1550">
          <cell r="Y1550" t="str">
            <v>油样检测费/船员劳务费7.21-7.31</v>
          </cell>
        </row>
        <row r="1550">
          <cell r="AA1550">
            <v>58935.5305</v>
          </cell>
        </row>
        <row r="1551">
          <cell r="B1551" t="str">
            <v>A FUJI</v>
          </cell>
          <cell r="C1551" t="str">
            <v>APL</v>
          </cell>
        </row>
        <row r="1551">
          <cell r="F1551" t="str">
            <v>final</v>
          </cell>
        </row>
        <row r="1551">
          <cell r="I1551" t="str">
            <v>2021.08.01-2021.08.03</v>
          </cell>
        </row>
        <row r="1551">
          <cell r="AA1551">
            <v>20050</v>
          </cell>
        </row>
        <row r="1552">
          <cell r="B1552" t="str">
            <v>A ASO</v>
          </cell>
          <cell r="C1552" t="str">
            <v>sealand</v>
          </cell>
        </row>
        <row r="1552">
          <cell r="F1552" t="str">
            <v>第01期</v>
          </cell>
        </row>
        <row r="1552">
          <cell r="I1552" t="str">
            <v>2021.08.01-2021.09.01</v>
          </cell>
        </row>
        <row r="1552">
          <cell r="Y1552" t="str">
            <v>1.25%经纪佣金/油样检测</v>
          </cell>
        </row>
        <row r="1552">
          <cell r="AA1552">
            <v>961126.196</v>
          </cell>
          <cell r="AB1552">
            <v>961116.4</v>
          </cell>
        </row>
        <row r="1553">
          <cell r="B1553" t="str">
            <v>Bremen Trader</v>
          </cell>
          <cell r="C1553" t="str">
            <v>sealand</v>
          </cell>
        </row>
        <row r="1553">
          <cell r="F1553" t="str">
            <v>第05期</v>
          </cell>
        </row>
        <row r="1553">
          <cell r="I1553" t="str">
            <v>2021.08.01-2021.09.01</v>
          </cell>
        </row>
        <row r="1553">
          <cell r="Y1553" t="str">
            <v>油样检测</v>
          </cell>
        </row>
        <row r="1553">
          <cell r="AA1553">
            <v>537168.75</v>
          </cell>
          <cell r="AB1553">
            <v>537168.75</v>
          </cell>
        </row>
        <row r="1554">
          <cell r="B1554" t="str">
            <v>A HOKEN</v>
          </cell>
          <cell r="C1554" t="str">
            <v>COSCO</v>
          </cell>
        </row>
        <row r="1554">
          <cell r="F1554" t="str">
            <v>第04期</v>
          </cell>
        </row>
        <row r="1554">
          <cell r="I1554" t="str">
            <v>2021.08.01-2021.08.16</v>
          </cell>
        </row>
        <row r="1554">
          <cell r="AA1554">
            <v>176250</v>
          </cell>
          <cell r="AB1554">
            <v>176242.67</v>
          </cell>
        </row>
        <row r="1555">
          <cell r="B1555" t="str">
            <v>A FUKU</v>
          </cell>
          <cell r="C1555" t="str">
            <v>TSL</v>
          </cell>
        </row>
        <row r="1555">
          <cell r="F1555" t="str">
            <v>第21期</v>
          </cell>
        </row>
        <row r="1555">
          <cell r="I1555" t="str">
            <v>2021.08.01-2021.08.16</v>
          </cell>
        </row>
        <row r="1555">
          <cell r="Y1555" t="str">
            <v>1.25%佣金</v>
          </cell>
        </row>
        <row r="1555">
          <cell r="AA1555">
            <v>154237.5</v>
          </cell>
          <cell r="AB1555">
            <v>154220.16</v>
          </cell>
        </row>
        <row r="1556">
          <cell r="B1556" t="str">
            <v>A KOU</v>
          </cell>
          <cell r="C1556" t="str">
            <v>TSL</v>
          </cell>
        </row>
        <row r="1556">
          <cell r="F1556" t="str">
            <v>第10期</v>
          </cell>
        </row>
        <row r="1556">
          <cell r="I1556" t="str">
            <v>2021.08.01-2021.08.16</v>
          </cell>
        </row>
        <row r="1556">
          <cell r="V1556">
            <v>-6580</v>
          </cell>
        </row>
        <row r="1556">
          <cell r="Y1556" t="str">
            <v>1.25%佣金/v.21021-21025 劳务费</v>
          </cell>
        </row>
        <row r="1556">
          <cell r="AA1556">
            <v>185530</v>
          </cell>
          <cell r="AB1556">
            <v>185505.36</v>
          </cell>
        </row>
        <row r="1557">
          <cell r="B1557" t="str">
            <v>Heung-A Manila</v>
          </cell>
          <cell r="C1557" t="str">
            <v>SCP</v>
          </cell>
        </row>
        <row r="1557">
          <cell r="F1557" t="str">
            <v>第13期</v>
          </cell>
        </row>
        <row r="1557">
          <cell r="I1557" t="str">
            <v>2021.08.01-2021.08.16</v>
          </cell>
        </row>
        <row r="1557">
          <cell r="V1557">
            <v>-1658</v>
          </cell>
        </row>
        <row r="1557">
          <cell r="Y1557" t="str">
            <v>1.25%佣金/劳务费.2125-2127W</v>
          </cell>
        </row>
        <row r="1557">
          <cell r="AA1557">
            <v>131942.075342466</v>
          </cell>
          <cell r="AB1557">
            <v>131942.08</v>
          </cell>
        </row>
        <row r="1558">
          <cell r="B1558" t="str">
            <v>JRS CORVUS</v>
          </cell>
          <cell r="C1558" t="str">
            <v>STM</v>
          </cell>
        </row>
        <row r="1558">
          <cell r="F1558" t="str">
            <v>第16期</v>
          </cell>
        </row>
        <row r="1558">
          <cell r="I1558" t="str">
            <v>2021.08.02-2021.08.17</v>
          </cell>
        </row>
        <row r="1558">
          <cell r="AA1558">
            <v>105700</v>
          </cell>
          <cell r="AB1558">
            <v>105700</v>
          </cell>
        </row>
        <row r="1559">
          <cell r="B1559" t="str">
            <v>A FUJI</v>
          </cell>
          <cell r="C1559" t="str">
            <v>TFS</v>
          </cell>
        </row>
        <row r="1559">
          <cell r="F1559" t="str">
            <v>第01期</v>
          </cell>
        </row>
        <row r="1559">
          <cell r="I1559" t="str">
            <v>2021.08.06-2021.09.05</v>
          </cell>
        </row>
        <row r="1559">
          <cell r="AA1559">
            <v>2611800</v>
          </cell>
          <cell r="AB1559">
            <v>2611800</v>
          </cell>
        </row>
        <row r="1560">
          <cell r="B1560" t="str">
            <v>A XINXIA</v>
          </cell>
          <cell r="C1560" t="str">
            <v>SKR</v>
          </cell>
        </row>
        <row r="1560">
          <cell r="F1560" t="str">
            <v>第02期</v>
          </cell>
        </row>
        <row r="1560">
          <cell r="I1560" t="str">
            <v>2021.08.03-2021.08.18</v>
          </cell>
        </row>
        <row r="1560">
          <cell r="AA1560">
            <v>439805.57</v>
          </cell>
          <cell r="AB1560">
            <v>439798.21</v>
          </cell>
        </row>
        <row r="1561">
          <cell r="B1561" t="str">
            <v>ACACIA VIRGO</v>
          </cell>
          <cell r="C1561" t="str">
            <v>SKR</v>
          </cell>
        </row>
        <row r="1561">
          <cell r="F1561" t="str">
            <v>第09期</v>
          </cell>
        </row>
        <row r="1561">
          <cell r="I1561" t="str">
            <v>2021.08.03-2021.08.18</v>
          </cell>
        </row>
        <row r="1561">
          <cell r="Y1561" t="str">
            <v>1.25%佣金</v>
          </cell>
        </row>
        <row r="1561">
          <cell r="AA1561">
            <v>156231.25</v>
          </cell>
          <cell r="AB1561">
            <v>156223.89</v>
          </cell>
        </row>
        <row r="1562">
          <cell r="B1562" t="str">
            <v>A Daisen</v>
          </cell>
          <cell r="C1562" t="str">
            <v>CUL</v>
          </cell>
        </row>
        <row r="1562">
          <cell r="F1562" t="str">
            <v>第02期</v>
          </cell>
        </row>
        <row r="1562">
          <cell r="I1562" t="str">
            <v>2021.08.04-2021.08.19</v>
          </cell>
        </row>
        <row r="1562">
          <cell r="AA1562">
            <v>1125900</v>
          </cell>
          <cell r="AB1562">
            <v>1125900</v>
          </cell>
        </row>
        <row r="1563">
          <cell r="B1563" t="str">
            <v>Heung-A Singapore</v>
          </cell>
          <cell r="C1563" t="str">
            <v>SKR</v>
          </cell>
        </row>
        <row r="1563">
          <cell r="F1563" t="str">
            <v>第06期</v>
          </cell>
        </row>
        <row r="1563">
          <cell r="I1563" t="str">
            <v>2021.08.04-2021.08.19</v>
          </cell>
        </row>
        <row r="1563">
          <cell r="AA1563">
            <v>233200</v>
          </cell>
          <cell r="AB1563">
            <v>233192.66</v>
          </cell>
        </row>
        <row r="1564">
          <cell r="B1564" t="str">
            <v>LISBOA</v>
          </cell>
          <cell r="C1564" t="str">
            <v>KMTC</v>
          </cell>
        </row>
        <row r="1564">
          <cell r="F1564" t="str">
            <v>第11期</v>
          </cell>
        </row>
        <row r="1564">
          <cell r="I1564" t="str">
            <v>2021.08.05-2021.08.20</v>
          </cell>
        </row>
        <row r="1564">
          <cell r="AA1564">
            <v>75064.83</v>
          </cell>
          <cell r="AB1564">
            <v>75062.9</v>
          </cell>
        </row>
        <row r="1565">
          <cell r="B1565" t="str">
            <v>A ROKU</v>
          </cell>
          <cell r="C1565" t="str">
            <v>CUL</v>
          </cell>
        </row>
        <row r="1565">
          <cell r="F1565" t="str">
            <v>prefinal</v>
          </cell>
        </row>
        <row r="1565">
          <cell r="I1565" t="str">
            <v>2021.08.05-2021.08.22</v>
          </cell>
        </row>
        <row r="1565">
          <cell r="AA1565">
            <v>240550.684931507</v>
          </cell>
          <cell r="AB1565">
            <v>270481.35</v>
          </cell>
        </row>
        <row r="1566">
          <cell r="B1566" t="str">
            <v>A ROKU</v>
          </cell>
          <cell r="C1566" t="str">
            <v>CUL</v>
          </cell>
        </row>
        <row r="1566">
          <cell r="F1566" t="str">
            <v>prefinal</v>
          </cell>
        </row>
        <row r="1566">
          <cell r="I1566" t="str">
            <v>2021.08.22-2021.08.27</v>
          </cell>
        </row>
        <row r="1566">
          <cell r="AA1566">
            <v>277267.102652055</v>
          </cell>
          <cell r="AB1566">
            <v>247339.47</v>
          </cell>
        </row>
        <row r="1567">
          <cell r="B1567" t="str">
            <v>A HOUOU</v>
          </cell>
          <cell r="C1567" t="str">
            <v>FESCO</v>
          </cell>
        </row>
        <row r="1567">
          <cell r="F1567" t="str">
            <v>第04期</v>
          </cell>
        </row>
        <row r="1567">
          <cell r="I1567" t="str">
            <v>2021.08.06-2021.08.21</v>
          </cell>
        </row>
        <row r="1567">
          <cell r="Y1567" t="str">
            <v>5%佣金/停租釜山换船员2021.06.29 1330-1830 0.20833天</v>
          </cell>
        </row>
        <row r="1567">
          <cell r="AA1567">
            <v>283233.495921322</v>
          </cell>
          <cell r="AB1567">
            <v>283226.15</v>
          </cell>
        </row>
        <row r="1568">
          <cell r="B1568" t="str">
            <v>ACACIA LIBRA</v>
          </cell>
          <cell r="C1568" t="str">
            <v>COSCO</v>
          </cell>
        </row>
        <row r="1568">
          <cell r="F1568" t="str">
            <v>第23期</v>
          </cell>
        </row>
        <row r="1568">
          <cell r="I1568" t="str">
            <v>2021.08.06-2021.08.21</v>
          </cell>
        </row>
        <row r="1568">
          <cell r="V1568">
            <v>-2383.86402687265</v>
          </cell>
        </row>
        <row r="1568">
          <cell r="Y1568" t="str">
            <v>船员劳务费06月</v>
          </cell>
        </row>
        <row r="1568">
          <cell r="AA1568">
            <v>146308.864026873</v>
          </cell>
          <cell r="AB1568">
            <v>146306.93</v>
          </cell>
        </row>
        <row r="1569">
          <cell r="B1569" t="str">
            <v>A MIZUHO</v>
          </cell>
          <cell r="C1569" t="str">
            <v>Heung-A</v>
          </cell>
        </row>
        <row r="1569">
          <cell r="F1569" t="str">
            <v>第13期</v>
          </cell>
        </row>
        <row r="1569">
          <cell r="I1569" t="str">
            <v>2021.08.06-2021.08.21</v>
          </cell>
        </row>
        <row r="1569">
          <cell r="AA1569">
            <v>153616.438356164</v>
          </cell>
          <cell r="AB1569">
            <v>153609.08</v>
          </cell>
        </row>
        <row r="1570">
          <cell r="B1570" t="str">
            <v>A MAKOTO</v>
          </cell>
          <cell r="C1570" t="str">
            <v>STM</v>
          </cell>
        </row>
        <row r="1570">
          <cell r="F1570" t="str">
            <v>第06期</v>
          </cell>
        </row>
        <row r="1570">
          <cell r="I1570" t="str">
            <v>2021.08.07-2021.08.22</v>
          </cell>
        </row>
        <row r="1570">
          <cell r="AA1570">
            <v>181200</v>
          </cell>
          <cell r="AB1570">
            <v>181200</v>
          </cell>
        </row>
        <row r="1571">
          <cell r="B1571" t="str">
            <v>KANWAY GALAXY</v>
          </cell>
          <cell r="C1571" t="str">
            <v>EMC</v>
          </cell>
        </row>
        <row r="1571">
          <cell r="F1571" t="str">
            <v>第03期</v>
          </cell>
        </row>
        <row r="1571">
          <cell r="I1571" t="str">
            <v>2021.08.06-2021.08.30</v>
          </cell>
        </row>
        <row r="1571">
          <cell r="V1571">
            <v>1430</v>
          </cell>
        </row>
        <row r="1571">
          <cell r="Y1571" t="str">
            <v>1.25%佣金/原船东船员劳务费</v>
          </cell>
        </row>
        <row r="1571">
          <cell r="AA1571">
            <v>248864.6875</v>
          </cell>
          <cell r="AB1571">
            <v>248857.74</v>
          </cell>
        </row>
        <row r="1572">
          <cell r="B1572" t="str">
            <v>ACACIA WA</v>
          </cell>
          <cell r="C1572" t="str">
            <v>CKL</v>
          </cell>
        </row>
        <row r="1572">
          <cell r="F1572" t="str">
            <v>final</v>
          </cell>
        </row>
        <row r="1572">
          <cell r="I1572" t="str">
            <v>2021.08.07-2021.08.21</v>
          </cell>
        </row>
        <row r="1572">
          <cell r="V1572">
            <v>-5660</v>
          </cell>
        </row>
        <row r="1572">
          <cell r="Y1572" t="str">
            <v>1.25%佣金/停租水岛搁浅2021.07.14 1550-07.17 1230LT 2.86111天/船员劳务费 v.0091-0994/停租门司船员受伤2021.08.15 0130-0930LT 0.3333天</v>
          </cell>
        </row>
        <row r="1572">
          <cell r="AA1572">
            <v>-3305.84871592467</v>
          </cell>
        </row>
        <row r="1573">
          <cell r="B1573" t="str">
            <v>A KEIGA</v>
          </cell>
          <cell r="C1573" t="str">
            <v>TFL</v>
          </cell>
        </row>
        <row r="1573">
          <cell r="F1573" t="str">
            <v>第02期</v>
          </cell>
        </row>
        <row r="1573">
          <cell r="I1573" t="str">
            <v>2021.08.08-2021.08.23</v>
          </cell>
        </row>
        <row r="1573">
          <cell r="AA1573">
            <v>362865.437415385</v>
          </cell>
          <cell r="AB1573">
            <v>362865.44</v>
          </cell>
        </row>
        <row r="1574">
          <cell r="B1574" t="str">
            <v>ACACIA TAURUS</v>
          </cell>
          <cell r="C1574" t="str">
            <v>STM</v>
          </cell>
        </row>
        <row r="1574">
          <cell r="F1574" t="str">
            <v>第11期</v>
          </cell>
        </row>
        <row r="1574">
          <cell r="I1574" t="str">
            <v>2021.08.10-2021.08.25</v>
          </cell>
        </row>
        <row r="1574">
          <cell r="AA1574">
            <v>83150</v>
          </cell>
          <cell r="AB1574">
            <v>83150</v>
          </cell>
        </row>
        <row r="1575">
          <cell r="B1575" t="str">
            <v>ACACIA HAWK</v>
          </cell>
          <cell r="C1575" t="str">
            <v>CMS</v>
          </cell>
        </row>
        <row r="1575">
          <cell r="F1575" t="str">
            <v>第87期</v>
          </cell>
        </row>
        <row r="1575">
          <cell r="I1575" t="str">
            <v>2021.08.10-2021.08.25</v>
          </cell>
        </row>
        <row r="1575">
          <cell r="AA1575">
            <v>105542.465753425</v>
          </cell>
          <cell r="AB1575">
            <v>105515.12</v>
          </cell>
        </row>
        <row r="1576">
          <cell r="B1576" t="str">
            <v>ACACIA REI</v>
          </cell>
          <cell r="C1576" t="str">
            <v>STM</v>
          </cell>
        </row>
        <row r="1576">
          <cell r="F1576" t="str">
            <v>第24期</v>
          </cell>
        </row>
        <row r="1576">
          <cell r="I1576" t="str">
            <v>2021.08.11-2021.08.26</v>
          </cell>
        </row>
        <row r="1576">
          <cell r="AA1576">
            <v>178526.41</v>
          </cell>
          <cell r="AB1576">
            <v>178526.42</v>
          </cell>
        </row>
        <row r="1577">
          <cell r="B1577" t="str">
            <v>Contship Day</v>
          </cell>
          <cell r="C1577" t="str">
            <v>CKL</v>
          </cell>
        </row>
        <row r="1577">
          <cell r="F1577" t="str">
            <v>第03期</v>
          </cell>
        </row>
        <row r="1577">
          <cell r="I1577" t="str">
            <v>2021.08.12-2021.08.27</v>
          </cell>
        </row>
        <row r="1577">
          <cell r="Y1577" t="str">
            <v>1.25%佣金/停租换船员2021.07.13 1350-1854LT 0.2111天</v>
          </cell>
        </row>
        <row r="1577">
          <cell r="AA1577">
            <v>175279.541</v>
          </cell>
          <cell r="AB1577">
            <v>175272.11</v>
          </cell>
        </row>
        <row r="1578">
          <cell r="B1578" t="str">
            <v>Heung-A Jakarta </v>
          </cell>
          <cell r="C1578" t="str">
            <v>PAN</v>
          </cell>
        </row>
        <row r="1578">
          <cell r="F1578" t="str">
            <v>第21期</v>
          </cell>
        </row>
        <row r="1578">
          <cell r="I1578" t="str">
            <v>2021.08.12-2021.08.27</v>
          </cell>
        </row>
        <row r="1578">
          <cell r="AA1578">
            <v>165500</v>
          </cell>
          <cell r="AB1578">
            <v>165472.68</v>
          </cell>
        </row>
        <row r="1579">
          <cell r="B1579" t="str">
            <v>ACACIA MING</v>
          </cell>
          <cell r="C1579" t="str">
            <v>EAS</v>
          </cell>
        </row>
        <row r="1579">
          <cell r="F1579" t="str">
            <v>prefinal</v>
          </cell>
        </row>
        <row r="1579">
          <cell r="I1579" t="str">
            <v>2021.08.13-2021.08.20</v>
          </cell>
        </row>
        <row r="1579">
          <cell r="AA1579">
            <v>-172712.071917808</v>
          </cell>
          <cell r="AB1579">
            <v>-172744.39</v>
          </cell>
        </row>
        <row r="1580">
          <cell r="B1580" t="str">
            <v>JRS CARINA</v>
          </cell>
          <cell r="C1580" t="str">
            <v>CCL</v>
          </cell>
        </row>
        <row r="1580">
          <cell r="F1580" t="str">
            <v>第77期</v>
          </cell>
        </row>
        <row r="1580">
          <cell r="I1580" t="str">
            <v>2021.08.13-2021.08.28</v>
          </cell>
        </row>
        <row r="1580">
          <cell r="AA1580">
            <v>232514.6</v>
          </cell>
          <cell r="AB1580">
            <v>232507.32</v>
          </cell>
        </row>
        <row r="1581">
          <cell r="B1581" t="str">
            <v>ACACIA ARIES</v>
          </cell>
          <cell r="C1581" t="str">
            <v>STM</v>
          </cell>
        </row>
        <row r="1581">
          <cell r="F1581" t="str">
            <v>第37期</v>
          </cell>
        </row>
        <row r="1581">
          <cell r="I1581" t="str">
            <v>2021.08.13-2021.08.28</v>
          </cell>
        </row>
        <row r="1581">
          <cell r="AA1581">
            <v>81739.32</v>
          </cell>
          <cell r="AB1581">
            <v>81739.33</v>
          </cell>
        </row>
        <row r="1582">
          <cell r="B1582" t="str">
            <v>A BOTE</v>
          </cell>
          <cell r="C1582" t="str">
            <v>TCL</v>
          </cell>
        </row>
        <row r="1582">
          <cell r="F1582" t="str">
            <v>第10期</v>
          </cell>
        </row>
        <row r="1582">
          <cell r="I1582" t="str">
            <v>2021.08.13-2021.08.28</v>
          </cell>
        </row>
        <row r="1582">
          <cell r="AA1582">
            <v>188100</v>
          </cell>
          <cell r="AB1582">
            <v>189571.42</v>
          </cell>
        </row>
        <row r="1583">
          <cell r="B1583" t="str">
            <v>A KIBO</v>
          </cell>
          <cell r="C1583" t="str">
            <v>GMS</v>
          </cell>
        </row>
        <row r="1583">
          <cell r="F1583" t="str">
            <v>第18期</v>
          </cell>
        </row>
        <row r="1583">
          <cell r="I1583" t="str">
            <v>2021.08.14-2021.08.29</v>
          </cell>
        </row>
        <row r="1583">
          <cell r="Y1583" t="str">
            <v>1.25%佣金</v>
          </cell>
        </row>
        <row r="1583">
          <cell r="AA1583">
            <v>171243.75</v>
          </cell>
          <cell r="AB1583">
            <v>171243.75</v>
          </cell>
        </row>
        <row r="1584">
          <cell r="B1584" t="str">
            <v>A MYOKO</v>
          </cell>
          <cell r="C1584" t="str">
            <v>NS</v>
          </cell>
        </row>
        <row r="1584">
          <cell r="F1584" t="str">
            <v>第01期</v>
          </cell>
        </row>
        <row r="1584">
          <cell r="I1584" t="str">
            <v>2021.08.16-2021.08.31</v>
          </cell>
        </row>
        <row r="1584">
          <cell r="Y1584" t="str">
            <v>1.25%佣金</v>
          </cell>
        </row>
        <row r="1584">
          <cell r="AA1584">
            <v>456212.617</v>
          </cell>
          <cell r="AB1584">
            <v>456175.32</v>
          </cell>
        </row>
        <row r="1585">
          <cell r="B1585" t="str">
            <v>A HOKEN</v>
          </cell>
          <cell r="C1585" t="str">
            <v>COSCO</v>
          </cell>
        </row>
        <row r="1585">
          <cell r="F1585" t="str">
            <v>第05期</v>
          </cell>
        </row>
        <row r="1585">
          <cell r="I1585" t="str">
            <v>2021.08.16-2021.09.01</v>
          </cell>
        </row>
        <row r="1585">
          <cell r="V1585">
            <v>-1968</v>
          </cell>
        </row>
        <row r="1585">
          <cell r="Y1585" t="str">
            <v>船员劳务费v.165-167</v>
          </cell>
        </row>
        <row r="1585">
          <cell r="AA1585">
            <v>189968</v>
          </cell>
          <cell r="AB1585">
            <v>189960.69</v>
          </cell>
        </row>
        <row r="1586">
          <cell r="B1586" t="str">
            <v>A FUKU</v>
          </cell>
          <cell r="C1586" t="str">
            <v>TSL</v>
          </cell>
        </row>
        <row r="1586">
          <cell r="F1586" t="str">
            <v>第22期</v>
          </cell>
        </row>
        <row r="1586">
          <cell r="I1586" t="str">
            <v>2021.08.16-2021.09.01</v>
          </cell>
        </row>
        <row r="1586">
          <cell r="Y1586" t="str">
            <v>1.25%佣金</v>
          </cell>
        </row>
        <row r="1586">
          <cell r="AA1586">
            <v>163240</v>
          </cell>
          <cell r="AB1586">
            <v>163222.68</v>
          </cell>
        </row>
        <row r="1587">
          <cell r="B1587" t="str">
            <v>A KOU</v>
          </cell>
          <cell r="C1587" t="str">
            <v>TSL</v>
          </cell>
        </row>
        <row r="1587">
          <cell r="F1587" t="str">
            <v>第11期</v>
          </cell>
        </row>
        <row r="1587">
          <cell r="I1587" t="str">
            <v>2021.08.16-2021.08.22</v>
          </cell>
        </row>
        <row r="1587">
          <cell r="Y1587" t="str">
            <v>1.25%佣金</v>
          </cell>
        </row>
        <row r="1587">
          <cell r="AA1587">
            <v>71100</v>
          </cell>
          <cell r="AB1587">
            <v>71082.68</v>
          </cell>
        </row>
        <row r="1588">
          <cell r="B1588" t="str">
            <v>Heung-A Manila</v>
          </cell>
          <cell r="C1588" t="str">
            <v>SCP</v>
          </cell>
        </row>
        <row r="1588">
          <cell r="F1588" t="str">
            <v>第14期</v>
          </cell>
        </row>
        <row r="1588">
          <cell r="I1588" t="str">
            <v>2021.08.16-2021.08.31</v>
          </cell>
        </row>
        <row r="1588">
          <cell r="Y1588" t="str">
            <v>1.25%佣金/修船停租,预估26天</v>
          </cell>
        </row>
        <row r="1588">
          <cell r="AA1588">
            <v>-133408.344657534</v>
          </cell>
          <cell r="AB1588">
            <v>-133408.34</v>
          </cell>
        </row>
        <row r="1589">
          <cell r="B1589" t="str">
            <v>JRS CORVUS</v>
          </cell>
          <cell r="C1589" t="str">
            <v>STM</v>
          </cell>
        </row>
        <row r="1589">
          <cell r="F1589" t="str">
            <v>第17期</v>
          </cell>
        </row>
        <row r="1589">
          <cell r="I1589" t="str">
            <v>2021.08.17-2021.09.01</v>
          </cell>
        </row>
        <row r="1589">
          <cell r="AA1589">
            <v>98427.2</v>
          </cell>
          <cell r="AB1589">
            <v>98427.19</v>
          </cell>
        </row>
        <row r="1590">
          <cell r="B1590" t="str">
            <v>A XINXIA</v>
          </cell>
          <cell r="C1590" t="str">
            <v>SKR</v>
          </cell>
        </row>
        <row r="1590">
          <cell r="F1590" t="str">
            <v>第03期</v>
          </cell>
        </row>
        <row r="1590">
          <cell r="I1590" t="str">
            <v>2021.08.18-2021.09.02</v>
          </cell>
        </row>
        <row r="1590">
          <cell r="AA1590">
            <v>293250</v>
          </cell>
          <cell r="AB1590">
            <v>293242.69</v>
          </cell>
        </row>
        <row r="1591">
          <cell r="B1591" t="str">
            <v>ACACIA VIRGO</v>
          </cell>
          <cell r="C1591" t="str">
            <v>SKR</v>
          </cell>
        </row>
        <row r="1591">
          <cell r="F1591" t="str">
            <v>第10期</v>
          </cell>
        </row>
        <row r="1591">
          <cell r="I1591" t="str">
            <v>2021.08.18-2021.09.02</v>
          </cell>
        </row>
        <row r="1591">
          <cell r="Y1591" t="str">
            <v>1.25%佣金/停租俄罗斯PSCO检查2021.07.19 0644-1703LT</v>
          </cell>
        </row>
        <row r="1591">
          <cell r="AA1591">
            <v>147632.58</v>
          </cell>
          <cell r="AB1591">
            <v>147625.28</v>
          </cell>
        </row>
        <row r="1592">
          <cell r="B1592" t="str">
            <v>A Daisen</v>
          </cell>
          <cell r="C1592" t="str">
            <v>CUL</v>
          </cell>
        </row>
        <row r="1592">
          <cell r="F1592" t="str">
            <v>第03期</v>
          </cell>
        </row>
        <row r="1592">
          <cell r="I1592" t="str">
            <v>2021.08.19-2021.09.03</v>
          </cell>
        </row>
        <row r="1592">
          <cell r="AA1592">
            <v>1282797.93</v>
          </cell>
          <cell r="AB1592">
            <v>1282797.93</v>
          </cell>
        </row>
        <row r="1593">
          <cell r="B1593" t="str">
            <v>Heung-A Singapore</v>
          </cell>
          <cell r="C1593" t="str">
            <v>SKR</v>
          </cell>
        </row>
        <row r="1593">
          <cell r="F1593" t="str">
            <v>第07期</v>
          </cell>
        </row>
        <row r="1593">
          <cell r="I1593" t="str">
            <v>2021.08.19-2021.09.03</v>
          </cell>
        </row>
        <row r="1593">
          <cell r="AA1593">
            <v>233200</v>
          </cell>
          <cell r="AB1593">
            <v>233192.7</v>
          </cell>
        </row>
        <row r="1594">
          <cell r="B1594" t="str">
            <v>ACACIA MING</v>
          </cell>
          <cell r="C1594" t="str">
            <v>EAS</v>
          </cell>
        </row>
        <row r="1594">
          <cell r="F1594" t="str">
            <v>prefinal2</v>
          </cell>
        </row>
        <row r="1594">
          <cell r="I1594" t="str">
            <v>2021.08.20-2021.08.18</v>
          </cell>
        </row>
        <row r="1594">
          <cell r="AA1594">
            <v>-4308.67230684932</v>
          </cell>
        </row>
        <row r="1595">
          <cell r="B1595" t="str">
            <v>LISBOA</v>
          </cell>
          <cell r="C1595" t="str">
            <v>KMTC</v>
          </cell>
        </row>
        <row r="1595">
          <cell r="F1595" t="str">
            <v>第12期</v>
          </cell>
        </row>
        <row r="1595">
          <cell r="I1595" t="str">
            <v>2021.08.20-2021.09.04</v>
          </cell>
        </row>
        <row r="1595">
          <cell r="AA1595">
            <v>119200</v>
          </cell>
          <cell r="AB1595">
            <v>119198.07</v>
          </cell>
        </row>
        <row r="1596">
          <cell r="B1596" t="str">
            <v>ACACIA WA</v>
          </cell>
          <cell r="C1596" t="str">
            <v>SJA</v>
          </cell>
        </row>
        <row r="1596">
          <cell r="F1596" t="str">
            <v>第01期</v>
          </cell>
        </row>
        <row r="1596">
          <cell r="I1596" t="str">
            <v>2021.08.21-2021.09.05</v>
          </cell>
        </row>
        <row r="1596">
          <cell r="AA1596">
            <v>357867.78</v>
          </cell>
          <cell r="AB1596">
            <v>357867.78</v>
          </cell>
        </row>
        <row r="1597">
          <cell r="B1597" t="str">
            <v>A HOUOU</v>
          </cell>
          <cell r="C1597" t="str">
            <v>FESCO</v>
          </cell>
        </row>
        <row r="1597">
          <cell r="F1597" t="str">
            <v>第05期</v>
          </cell>
        </row>
        <row r="1597">
          <cell r="I1597" t="str">
            <v>2021.08.21-2021.09.05</v>
          </cell>
        </row>
        <row r="1597">
          <cell r="Y1597" t="str">
            <v>5%佣金</v>
          </cell>
        </row>
        <row r="1597">
          <cell r="AA1597">
            <v>287744.75</v>
          </cell>
          <cell r="AB1597">
            <v>287737.45</v>
          </cell>
        </row>
        <row r="1598">
          <cell r="B1598" t="str">
            <v>ACACIA LIBRA</v>
          </cell>
          <cell r="C1598" t="str">
            <v>COSCO</v>
          </cell>
        </row>
        <row r="1598">
          <cell r="F1598" t="str">
            <v>第24期</v>
          </cell>
        </row>
        <row r="1598">
          <cell r="I1598" t="str">
            <v>2021.08.21-2021.09.05</v>
          </cell>
        </row>
        <row r="1598">
          <cell r="Y1598" t="str">
            <v>停租主机故障2021.8.3 20:30LT-2300LT 0.10417天</v>
          </cell>
        </row>
        <row r="1598">
          <cell r="AA1598">
            <v>142677.79885</v>
          </cell>
          <cell r="AB1598">
            <v>142675.87</v>
          </cell>
        </row>
        <row r="1599">
          <cell r="B1599" t="str">
            <v>A MIZUHO</v>
          </cell>
          <cell r="C1599" t="str">
            <v>Heung-A</v>
          </cell>
        </row>
        <row r="1599">
          <cell r="F1599" t="str">
            <v>第14期</v>
          </cell>
        </row>
        <row r="1599">
          <cell r="I1599" t="str">
            <v>2021.08.21-2021.09.05</v>
          </cell>
        </row>
        <row r="1599">
          <cell r="AA1599">
            <v>153616.438356164</v>
          </cell>
          <cell r="AB1599">
            <v>153609.0972</v>
          </cell>
        </row>
        <row r="1600">
          <cell r="B1600" t="str">
            <v>A KOU</v>
          </cell>
          <cell r="C1600" t="str">
            <v>TSL</v>
          </cell>
        </row>
        <row r="1600">
          <cell r="F1600" t="str">
            <v>Prefinal</v>
          </cell>
        </row>
        <row r="1600">
          <cell r="I1600" t="str">
            <v>2021.08.22-2021.09.06</v>
          </cell>
        </row>
        <row r="1600">
          <cell r="V1600">
            <v>-14050</v>
          </cell>
        </row>
        <row r="1600">
          <cell r="Y1600" t="str">
            <v>1.25%佣金/V.21026-21029 劳务费/V.21030-21035劳务费</v>
          </cell>
        </row>
        <row r="1600">
          <cell r="AA1600">
            <v>33126.0956164384</v>
          </cell>
          <cell r="AB1600">
            <v>33091.43</v>
          </cell>
        </row>
        <row r="1601">
          <cell r="B1601" t="str">
            <v>A KOU</v>
          </cell>
          <cell r="C1601" t="str">
            <v>TSL</v>
          </cell>
        </row>
        <row r="1601">
          <cell r="F1601" t="str">
            <v>final</v>
          </cell>
        </row>
        <row r="1601">
          <cell r="I1601" t="str">
            <v>2021.08.22-2021.09.06</v>
          </cell>
        </row>
        <row r="1601">
          <cell r="Y1601" t="str">
            <v>1.25%佣金</v>
          </cell>
        </row>
        <row r="1601">
          <cell r="AA1601">
            <v>5000</v>
          </cell>
        </row>
        <row r="1602">
          <cell r="B1602" t="str">
            <v>A MAKOTO</v>
          </cell>
          <cell r="C1602" t="str">
            <v>STM</v>
          </cell>
        </row>
        <row r="1602">
          <cell r="F1602" t="str">
            <v>第07期</v>
          </cell>
        </row>
        <row r="1602">
          <cell r="I1602" t="str">
            <v>2021.08.22-2021.09.06</v>
          </cell>
        </row>
        <row r="1602">
          <cell r="AA1602">
            <v>181069.51</v>
          </cell>
          <cell r="AB1602">
            <v>181069.51</v>
          </cell>
        </row>
        <row r="1603">
          <cell r="B1603" t="str">
            <v>ACACIA MING</v>
          </cell>
          <cell r="C1603" t="str">
            <v>STM</v>
          </cell>
        </row>
        <row r="1603">
          <cell r="F1603" t="str">
            <v>第01期</v>
          </cell>
        </row>
        <row r="1603">
          <cell r="I1603" t="str">
            <v>2021.08.23-2021.09.07</v>
          </cell>
        </row>
        <row r="1603">
          <cell r="AA1603">
            <v>272313.2</v>
          </cell>
          <cell r="AB1603">
            <v>272313.2</v>
          </cell>
        </row>
        <row r="1604">
          <cell r="B1604" t="str">
            <v>A KEIGA</v>
          </cell>
          <cell r="C1604" t="str">
            <v>TFL</v>
          </cell>
        </row>
        <row r="1604">
          <cell r="F1604" t="str">
            <v>第03期</v>
          </cell>
        </row>
        <row r="1604">
          <cell r="I1604" t="str">
            <v>2021.08.23-2021.09.07</v>
          </cell>
        </row>
        <row r="1604">
          <cell r="AA1604">
            <v>240750</v>
          </cell>
          <cell r="AB1604">
            <v>240750</v>
          </cell>
        </row>
        <row r="1605">
          <cell r="B1605" t="str">
            <v>ACACIA TAURUS</v>
          </cell>
          <cell r="C1605" t="str">
            <v>STM</v>
          </cell>
        </row>
        <row r="1605">
          <cell r="F1605" t="str">
            <v>第12期</v>
          </cell>
        </row>
        <row r="1605">
          <cell r="I1605" t="str">
            <v>2021.08.25-2021.09.09</v>
          </cell>
        </row>
        <row r="1605">
          <cell r="AA1605">
            <v>82688.84</v>
          </cell>
          <cell r="AB1605">
            <v>82688.84</v>
          </cell>
        </row>
        <row r="1606">
          <cell r="B1606" t="str">
            <v>ACACIA REI</v>
          </cell>
          <cell r="C1606" t="str">
            <v>STM</v>
          </cell>
        </row>
        <row r="1606">
          <cell r="F1606" t="str">
            <v>第25期</v>
          </cell>
        </row>
        <row r="1606">
          <cell r="I1606" t="str">
            <v>2021.08.26-2021.09.10</v>
          </cell>
        </row>
        <row r="1606">
          <cell r="AA1606">
            <v>181200</v>
          </cell>
          <cell r="AB1606">
            <v>181200</v>
          </cell>
        </row>
        <row r="1607">
          <cell r="B1607" t="str">
            <v>ACACIA HAWK</v>
          </cell>
          <cell r="C1607" t="str">
            <v>CMS</v>
          </cell>
        </row>
        <row r="1607">
          <cell r="F1607" t="str">
            <v>第88期</v>
          </cell>
        </row>
        <row r="1607">
          <cell r="I1607" t="str">
            <v>2021.08.25-2021.09.09</v>
          </cell>
        </row>
        <row r="1607">
          <cell r="AA1607">
            <v>105542.465753425</v>
          </cell>
          <cell r="AB1607">
            <v>105515.14</v>
          </cell>
        </row>
        <row r="1608">
          <cell r="B1608" t="str">
            <v>A KINKA</v>
          </cell>
          <cell r="C1608" t="str">
            <v>TFS</v>
          </cell>
        </row>
        <row r="1608">
          <cell r="F1608" t="str">
            <v>第02期</v>
          </cell>
        </row>
        <row r="1608">
          <cell r="I1608" t="str">
            <v>2021.08.27-2021.09.26</v>
          </cell>
        </row>
        <row r="1608">
          <cell r="Y1608" t="str">
            <v>停租上海碰撞事故2021.08.01 2220-8.23 1915LT 20.59167天</v>
          </cell>
        </row>
        <row r="1608">
          <cell r="AA1608">
            <v>858582.0398</v>
          </cell>
          <cell r="AB1608">
            <v>858582.31</v>
          </cell>
        </row>
        <row r="1609">
          <cell r="B1609" t="str">
            <v>Contship Day</v>
          </cell>
          <cell r="C1609" t="str">
            <v>CKL</v>
          </cell>
        </row>
        <row r="1609">
          <cell r="F1609" t="str">
            <v>第04期</v>
          </cell>
        </row>
        <row r="1609">
          <cell r="I1609" t="str">
            <v>2021.08.27-2021.09.11</v>
          </cell>
        </row>
        <row r="1609">
          <cell r="Y1609" t="str">
            <v>1.25%佣金</v>
          </cell>
        </row>
        <row r="1609">
          <cell r="AA1609">
            <v>178350</v>
          </cell>
          <cell r="AB1609">
            <v>178342.65</v>
          </cell>
        </row>
        <row r="1610">
          <cell r="B1610" t="str">
            <v>Heung-A Jakarta </v>
          </cell>
          <cell r="C1610" t="str">
            <v>PAN</v>
          </cell>
        </row>
        <row r="1610">
          <cell r="F1610" t="str">
            <v>第22期</v>
          </cell>
        </row>
        <row r="1610">
          <cell r="I1610" t="str">
            <v>2021.08.27-2021.09.11</v>
          </cell>
        </row>
        <row r="1610">
          <cell r="AA1610">
            <v>165500</v>
          </cell>
          <cell r="AB1610">
            <v>165472.62</v>
          </cell>
        </row>
        <row r="1611">
          <cell r="B1611" t="str">
            <v>A ROKU</v>
          </cell>
          <cell r="C1611" t="str">
            <v>CUL</v>
          </cell>
        </row>
        <row r="1611">
          <cell r="F1611" t="str">
            <v>prefinal2</v>
          </cell>
        </row>
        <row r="1611">
          <cell r="I1611" t="str">
            <v>2021.08.27-2021.08.28</v>
          </cell>
        </row>
        <row r="1611">
          <cell r="AA1611">
            <v>45366.3327452055</v>
          </cell>
        </row>
        <row r="1612">
          <cell r="B1612" t="str">
            <v>A ROKU</v>
          </cell>
          <cell r="C1612" t="str">
            <v>CUL</v>
          </cell>
        </row>
        <row r="1612">
          <cell r="F1612" t="str">
            <v>final</v>
          </cell>
        </row>
        <row r="1612">
          <cell r="I1612" t="str">
            <v>2021.08.27-2021.08.28</v>
          </cell>
        </row>
        <row r="1612">
          <cell r="AA1612">
            <v>10000</v>
          </cell>
        </row>
        <row r="1613">
          <cell r="B1613" t="str">
            <v>A BOTE</v>
          </cell>
          <cell r="C1613" t="str">
            <v>TCL</v>
          </cell>
        </row>
        <row r="1613">
          <cell r="F1613" t="str">
            <v>第11期</v>
          </cell>
        </row>
        <row r="1613">
          <cell r="I1613" t="str">
            <v>2021.08.28-2021.09.12</v>
          </cell>
        </row>
        <row r="1613">
          <cell r="Y1613" t="str">
            <v>停租 釜山舷梯掉落2021/7/1 1854-2006 LT 0.05天</v>
          </cell>
        </row>
        <row r="1613">
          <cell r="AA1613">
            <v>186471.825</v>
          </cell>
          <cell r="AB1613">
            <v>186431.96</v>
          </cell>
        </row>
        <row r="1614">
          <cell r="B1614" t="str">
            <v>JRS CARINA</v>
          </cell>
          <cell r="C1614" t="str">
            <v>CCL</v>
          </cell>
        </row>
        <row r="1614">
          <cell r="F1614" t="str">
            <v>第78期</v>
          </cell>
        </row>
        <row r="1614">
          <cell r="I1614" t="str">
            <v>2021.08.28-2021.09.12</v>
          </cell>
        </row>
        <row r="1614">
          <cell r="AA1614">
            <v>232900</v>
          </cell>
          <cell r="AB1614">
            <v>232892.61</v>
          </cell>
        </row>
        <row r="1615">
          <cell r="B1615" t="str">
            <v>ACACIA ARIES</v>
          </cell>
          <cell r="C1615" t="str">
            <v>STM</v>
          </cell>
        </row>
        <row r="1615">
          <cell r="F1615" t="str">
            <v>第38期</v>
          </cell>
        </row>
        <row r="1615">
          <cell r="I1615" t="str">
            <v>2021.08.28-2021.09.12</v>
          </cell>
        </row>
        <row r="1615">
          <cell r="AA1615">
            <v>83150</v>
          </cell>
          <cell r="AB1615">
            <v>83150</v>
          </cell>
        </row>
        <row r="1616">
          <cell r="B1616" t="str">
            <v>A KIBO</v>
          </cell>
          <cell r="C1616" t="str">
            <v>GMS</v>
          </cell>
        </row>
        <row r="1616">
          <cell r="F1616" t="str">
            <v>第19期</v>
          </cell>
        </row>
        <row r="1616">
          <cell r="I1616" t="str">
            <v>2021.08.29-2021.09.13</v>
          </cell>
        </row>
        <row r="1616">
          <cell r="Y1616" t="str">
            <v>1.25%佣金</v>
          </cell>
        </row>
        <row r="1616">
          <cell r="AA1616">
            <v>171243.75</v>
          </cell>
          <cell r="AB1616">
            <v>171243.75</v>
          </cell>
        </row>
        <row r="1617">
          <cell r="B1617" t="str">
            <v>KANWAY GALAXY</v>
          </cell>
          <cell r="C1617" t="str">
            <v>EMC</v>
          </cell>
        </row>
        <row r="1617">
          <cell r="F1617" t="str">
            <v>第04期</v>
          </cell>
        </row>
        <row r="1617">
          <cell r="I1617" t="str">
            <v>2021.08.30-2021.09.14</v>
          </cell>
        </row>
        <row r="1617">
          <cell r="Y1617" t="str">
            <v>1.25%佣金</v>
          </cell>
        </row>
        <row r="1617">
          <cell r="AA1617">
            <v>152343.75</v>
          </cell>
          <cell r="AB1617">
            <v>152343.75</v>
          </cell>
        </row>
        <row r="1618">
          <cell r="B1618" t="str">
            <v>Heung-A Manila</v>
          </cell>
          <cell r="C1618" t="str">
            <v>SCP</v>
          </cell>
        </row>
        <row r="1618">
          <cell r="F1618" t="str">
            <v>第15期</v>
          </cell>
        </row>
        <row r="1618">
          <cell r="I1618" t="str">
            <v>2021.08.31-2021.09.17</v>
          </cell>
        </row>
        <row r="1618">
          <cell r="Y1618" t="str">
            <v>1.25%佣金</v>
          </cell>
        </row>
        <row r="1618">
          <cell r="AA1618">
            <v>147655.285388128</v>
          </cell>
          <cell r="AB1618">
            <v>145989.72</v>
          </cell>
        </row>
        <row r="1619">
          <cell r="B1619" t="str">
            <v>A MYOKO</v>
          </cell>
          <cell r="C1619" t="str">
            <v>NS</v>
          </cell>
        </row>
        <row r="1619">
          <cell r="F1619" t="str">
            <v>第02期</v>
          </cell>
        </row>
        <row r="1619">
          <cell r="I1619" t="str">
            <v>2021.08.31-2021.09.15</v>
          </cell>
        </row>
        <row r="1619">
          <cell r="Y1619" t="str">
            <v>1.25%佣金</v>
          </cell>
        </row>
        <row r="1619">
          <cell r="AA1619">
            <v>245106.25</v>
          </cell>
          <cell r="AB1619">
            <v>245076.25</v>
          </cell>
        </row>
        <row r="1620">
          <cell r="B1620" t="str">
            <v>A HOKEN</v>
          </cell>
          <cell r="C1620" t="str">
            <v>COSCO</v>
          </cell>
        </row>
        <row r="1620">
          <cell r="F1620" t="str">
            <v>第06期</v>
          </cell>
        </row>
        <row r="1620">
          <cell r="I1620" t="str">
            <v>2021.09.01-2021.09.16</v>
          </cell>
        </row>
        <row r="1620">
          <cell r="V1620">
            <v>-2517</v>
          </cell>
        </row>
        <row r="1620">
          <cell r="Y1620" t="str">
            <v>船员劳务费v.167-169</v>
          </cell>
        </row>
        <row r="1620">
          <cell r="AA1620">
            <v>178767</v>
          </cell>
          <cell r="AB1620">
            <v>178759.62</v>
          </cell>
        </row>
        <row r="1621">
          <cell r="B1621" t="str">
            <v>Bremen Trader</v>
          </cell>
          <cell r="C1621" t="str">
            <v>sealand</v>
          </cell>
        </row>
        <row r="1621">
          <cell r="F1621" t="str">
            <v>第06期</v>
          </cell>
        </row>
        <row r="1621">
          <cell r="I1621" t="str">
            <v>2021.09.01-2021.10.01</v>
          </cell>
        </row>
        <row r="1621">
          <cell r="Y1621" t="str">
            <v>油样检测</v>
          </cell>
        </row>
        <row r="1621">
          <cell r="AA1621">
            <v>519887.5</v>
          </cell>
          <cell r="AB1621">
            <v>519887.5</v>
          </cell>
        </row>
        <row r="1622">
          <cell r="B1622" t="str">
            <v>A ASO</v>
          </cell>
          <cell r="C1622" t="str">
            <v>sealand</v>
          </cell>
        </row>
        <row r="1622">
          <cell r="F1622" t="str">
            <v>第02期</v>
          </cell>
        </row>
        <row r="1622">
          <cell r="I1622" t="str">
            <v>2021.09.01-2021.10.01</v>
          </cell>
        </row>
        <row r="1622">
          <cell r="Y1622" t="str">
            <v>1.25%经纪佣金/油样检测/停租2021.08.9 2130 -8.10 0300 0.229天</v>
          </cell>
        </row>
        <row r="1622">
          <cell r="AA1622">
            <v>941726.21260274</v>
          </cell>
          <cell r="AB1622">
            <v>941726</v>
          </cell>
        </row>
        <row r="1623">
          <cell r="B1623" t="str">
            <v>A FUKU</v>
          </cell>
          <cell r="C1623" t="str">
            <v>TSL</v>
          </cell>
        </row>
        <row r="1623">
          <cell r="F1623" t="str">
            <v>第23期</v>
          </cell>
        </row>
        <row r="1623">
          <cell r="I1623" t="str">
            <v>2021.09.01-2021.09.16</v>
          </cell>
        </row>
        <row r="1623">
          <cell r="Y1623" t="str">
            <v>1.25%佣金</v>
          </cell>
        </row>
        <row r="1623">
          <cell r="AA1623">
            <v>154237.5</v>
          </cell>
          <cell r="AB1623">
            <v>154220.12</v>
          </cell>
        </row>
        <row r="1624">
          <cell r="B1624" t="str">
            <v>JRS CORVUS</v>
          </cell>
          <cell r="C1624" t="str">
            <v>STM</v>
          </cell>
        </row>
        <row r="1624">
          <cell r="F1624" t="str">
            <v>第18期</v>
          </cell>
        </row>
        <row r="1624">
          <cell r="I1624" t="str">
            <v>2021.09.01-2021.09.16</v>
          </cell>
        </row>
        <row r="1624">
          <cell r="AA1624">
            <v>105700</v>
          </cell>
          <cell r="AB1624">
            <v>105700</v>
          </cell>
        </row>
        <row r="1625">
          <cell r="B1625" t="str">
            <v>A XINXIA</v>
          </cell>
          <cell r="C1625" t="str">
            <v>SKR</v>
          </cell>
        </row>
        <row r="1625">
          <cell r="F1625" t="str">
            <v>第04期</v>
          </cell>
        </row>
        <row r="1625">
          <cell r="I1625" t="str">
            <v>2021.09.02-2021.09.17</v>
          </cell>
        </row>
        <row r="1625">
          <cell r="AA1625">
            <v>293250</v>
          </cell>
          <cell r="AB1625">
            <v>293242.62</v>
          </cell>
        </row>
        <row r="1626">
          <cell r="B1626" t="str">
            <v>ACACIA VIRGO</v>
          </cell>
          <cell r="C1626" t="str">
            <v>SKR</v>
          </cell>
        </row>
        <row r="1626">
          <cell r="F1626" t="str">
            <v>第11期</v>
          </cell>
        </row>
        <row r="1626">
          <cell r="I1626" t="str">
            <v>2021.09.02-2021.09.17</v>
          </cell>
        </row>
        <row r="1626">
          <cell r="Y1626" t="str">
            <v>1.25%佣金</v>
          </cell>
        </row>
        <row r="1626">
          <cell r="AA1626">
            <v>156231.25</v>
          </cell>
          <cell r="AB1626">
            <v>156223.87</v>
          </cell>
        </row>
        <row r="1627">
          <cell r="B1627" t="str">
            <v>A Daisen</v>
          </cell>
          <cell r="C1627" t="str">
            <v>CUL</v>
          </cell>
        </row>
        <row r="1627">
          <cell r="F1627" t="str">
            <v>第04期</v>
          </cell>
        </row>
        <row r="1627">
          <cell r="I1627" t="str">
            <v>2021.09.03-2021.09.18</v>
          </cell>
        </row>
        <row r="1627">
          <cell r="AA1627">
            <v>1125900</v>
          </cell>
          <cell r="AB1627">
            <v>1125900</v>
          </cell>
        </row>
        <row r="1628">
          <cell r="B1628" t="str">
            <v>Heung-A Singapore</v>
          </cell>
          <cell r="C1628" t="str">
            <v>SKR</v>
          </cell>
        </row>
        <row r="1628">
          <cell r="F1628" t="str">
            <v>第08期</v>
          </cell>
        </row>
        <row r="1628">
          <cell r="I1628" t="str">
            <v>2021.09.03-2021.09.18</v>
          </cell>
        </row>
        <row r="1628">
          <cell r="AA1628">
            <v>56365</v>
          </cell>
          <cell r="AB1628">
            <v>56357.62</v>
          </cell>
        </row>
        <row r="1629">
          <cell r="B1629" t="str">
            <v>A KOU</v>
          </cell>
          <cell r="C1629" t="str">
            <v>CMS</v>
          </cell>
        </row>
        <row r="1629">
          <cell r="F1629" t="str">
            <v>第01期</v>
          </cell>
        </row>
        <row r="1629">
          <cell r="I1629" t="str">
            <v>2021.09.06-2021.09.21</v>
          </cell>
        </row>
        <row r="1629">
          <cell r="AA1629">
            <v>710297.95</v>
          </cell>
          <cell r="AB1629">
            <v>710270.6</v>
          </cell>
        </row>
        <row r="1630">
          <cell r="B1630" t="str">
            <v>LISBOA</v>
          </cell>
          <cell r="C1630" t="str">
            <v>KMTC</v>
          </cell>
        </row>
        <row r="1630">
          <cell r="F1630" t="str">
            <v>第13期</v>
          </cell>
        </row>
        <row r="1630">
          <cell r="I1630" t="str">
            <v>2021.09.04-2021.09.19</v>
          </cell>
        </row>
        <row r="1630">
          <cell r="AA1630">
            <v>118864.15</v>
          </cell>
          <cell r="AB1630">
            <v>118862.22</v>
          </cell>
        </row>
        <row r="1631">
          <cell r="B1631" t="str">
            <v>ACACIA WA</v>
          </cell>
          <cell r="C1631" t="str">
            <v>SJA</v>
          </cell>
        </row>
        <row r="1631">
          <cell r="F1631" t="str">
            <v>第02期</v>
          </cell>
        </row>
        <row r="1631">
          <cell r="I1631" t="str">
            <v>2021.09.05-2021.09.20</v>
          </cell>
        </row>
        <row r="1631">
          <cell r="AA1631">
            <v>285750</v>
          </cell>
          <cell r="AB1631">
            <v>285750</v>
          </cell>
        </row>
        <row r="1632">
          <cell r="B1632" t="str">
            <v>A FUJI</v>
          </cell>
          <cell r="C1632" t="str">
            <v>TFS</v>
          </cell>
        </row>
        <row r="1632">
          <cell r="F1632" t="str">
            <v>第02期</v>
          </cell>
        </row>
        <row r="1632">
          <cell r="I1632" t="str">
            <v>2021.09.05-2021.10.05</v>
          </cell>
        </row>
        <row r="1632">
          <cell r="AA1632">
            <v>2835834.25</v>
          </cell>
          <cell r="AB1632">
            <v>2835834.25</v>
          </cell>
        </row>
        <row r="1633">
          <cell r="B1633" t="str">
            <v>A HOUOU</v>
          </cell>
          <cell r="C1633" t="str">
            <v>FESCO</v>
          </cell>
        </row>
        <row r="1633">
          <cell r="F1633" t="str">
            <v>第06期</v>
          </cell>
        </row>
        <row r="1633">
          <cell r="I1633" t="str">
            <v>2021.09.05-2021.09.20</v>
          </cell>
        </row>
        <row r="1633">
          <cell r="Y1633" t="str">
            <v>5%佣金</v>
          </cell>
        </row>
        <row r="1633">
          <cell r="AA1633">
            <v>287744.75</v>
          </cell>
          <cell r="AB1633">
            <v>287737.36</v>
          </cell>
        </row>
        <row r="1634">
          <cell r="B1634" t="str">
            <v>ACACIA LIBRA</v>
          </cell>
          <cell r="C1634" t="str">
            <v>COSCO</v>
          </cell>
        </row>
        <row r="1634">
          <cell r="F1634" t="str">
            <v>第25期</v>
          </cell>
        </row>
        <row r="1634">
          <cell r="I1634" t="str">
            <v>2021.09.05-2021.09.20</v>
          </cell>
        </row>
        <row r="1634">
          <cell r="V1634">
            <v>-2451.93647255503</v>
          </cell>
        </row>
        <row r="1634">
          <cell r="Y1634" t="str">
            <v>船员劳务费07月</v>
          </cell>
        </row>
        <row r="1634">
          <cell r="AA1634">
            <v>138703.026472555</v>
          </cell>
          <cell r="AB1634">
            <v>138701.1</v>
          </cell>
        </row>
        <row r="1635">
          <cell r="B1635" t="str">
            <v>A MIZUHO</v>
          </cell>
          <cell r="C1635" t="str">
            <v>Heung-A</v>
          </cell>
        </row>
        <row r="1635">
          <cell r="F1635" t="str">
            <v>第15期</v>
          </cell>
        </row>
        <row r="1635">
          <cell r="I1635" t="str">
            <v>2021.09.05-2021.09.07</v>
          </cell>
        </row>
        <row r="1635">
          <cell r="AA1635">
            <v>20482.1917808219</v>
          </cell>
          <cell r="AB1635">
            <v>20482.19</v>
          </cell>
        </row>
        <row r="1636">
          <cell r="B1636" t="str">
            <v>A MIZUHO</v>
          </cell>
          <cell r="C1636" t="str">
            <v>Heung-A</v>
          </cell>
        </row>
        <row r="1636">
          <cell r="F1636" t="str">
            <v>第15期</v>
          </cell>
        </row>
        <row r="1636">
          <cell r="I1636" t="str">
            <v>2021.09.07-2021.09.20</v>
          </cell>
        </row>
        <row r="1636">
          <cell r="AA1636">
            <v>152634.246575342</v>
          </cell>
          <cell r="AB1636">
            <v>152626.85</v>
          </cell>
        </row>
        <row r="1637">
          <cell r="B1637" t="str">
            <v>ACACIA MING</v>
          </cell>
          <cell r="C1637" t="str">
            <v>STM</v>
          </cell>
        </row>
        <row r="1637">
          <cell r="F1637" t="str">
            <v>Prefinal</v>
          </cell>
        </row>
        <row r="1637">
          <cell r="I1637" t="str">
            <v>2021.09.07-2021.09.09</v>
          </cell>
        </row>
        <row r="1637">
          <cell r="AA1637">
            <v>-232377.432866667</v>
          </cell>
          <cell r="AB1637">
            <v>-232377.43</v>
          </cell>
        </row>
        <row r="1638">
          <cell r="B1638" t="str">
            <v>ACACIA MING</v>
          </cell>
          <cell r="C1638" t="str">
            <v>STM</v>
          </cell>
        </row>
        <row r="1638">
          <cell r="F1638" t="str">
            <v>final</v>
          </cell>
        </row>
        <row r="1638">
          <cell r="I1638" t="str">
            <v>2021.09.07-2021.09.09</v>
          </cell>
        </row>
        <row r="1638">
          <cell r="AA1638">
            <v>1000</v>
          </cell>
        </row>
        <row r="1639">
          <cell r="B1639" t="str">
            <v>A MAKOTO</v>
          </cell>
          <cell r="C1639" t="str">
            <v>STM</v>
          </cell>
        </row>
        <row r="1639">
          <cell r="F1639" t="str">
            <v>第08期</v>
          </cell>
        </row>
        <row r="1639">
          <cell r="I1639" t="str">
            <v>2021.09.06-2021.09.21</v>
          </cell>
        </row>
        <row r="1639">
          <cell r="AA1639">
            <v>181200</v>
          </cell>
          <cell r="AB1639">
            <v>181200</v>
          </cell>
        </row>
        <row r="1640">
          <cell r="B1640" t="str">
            <v>A KEIGA</v>
          </cell>
          <cell r="C1640" t="str">
            <v>TFL</v>
          </cell>
        </row>
        <row r="1640">
          <cell r="F1640" t="str">
            <v>第04期</v>
          </cell>
        </row>
        <row r="1640">
          <cell r="I1640" t="str">
            <v>2021.09.07-2021.09.22</v>
          </cell>
        </row>
        <row r="1640">
          <cell r="AA1640">
            <v>240400</v>
          </cell>
          <cell r="AB1640">
            <v>240400</v>
          </cell>
        </row>
        <row r="1641">
          <cell r="B1641" t="str">
            <v>ACACIA TAURUS</v>
          </cell>
          <cell r="C1641" t="str">
            <v>STM</v>
          </cell>
        </row>
        <row r="1641">
          <cell r="F1641" t="str">
            <v>第13期</v>
          </cell>
        </row>
        <row r="1641">
          <cell r="I1641" t="str">
            <v>2021.09.09-2021.09.24</v>
          </cell>
        </row>
        <row r="1641">
          <cell r="AA1641">
            <v>83150</v>
          </cell>
          <cell r="AB1641">
            <v>83150</v>
          </cell>
        </row>
        <row r="1642">
          <cell r="B1642" t="str">
            <v>ACACIA REI</v>
          </cell>
          <cell r="C1642" t="str">
            <v>STM</v>
          </cell>
        </row>
        <row r="1642">
          <cell r="F1642" t="str">
            <v>prefinal</v>
          </cell>
        </row>
        <row r="1642">
          <cell r="I1642" t="str">
            <v>2021.09.10-2021.09.15</v>
          </cell>
        </row>
        <row r="1642">
          <cell r="AA1642">
            <v>-360445.4048</v>
          </cell>
        </row>
        <row r="1643">
          <cell r="B1643" t="str">
            <v>ACACIA HAWK</v>
          </cell>
          <cell r="C1643" t="str">
            <v>CMS</v>
          </cell>
        </row>
        <row r="1643">
          <cell r="F1643" t="str">
            <v>第89期</v>
          </cell>
        </row>
        <row r="1643">
          <cell r="I1643" t="str">
            <v>2021.09.09-2021.09.24</v>
          </cell>
        </row>
        <row r="1643">
          <cell r="AA1643">
            <v>105542.465753425</v>
          </cell>
          <cell r="AB1643">
            <v>105515.08</v>
          </cell>
        </row>
        <row r="1644">
          <cell r="B1644" t="str">
            <v>ACACIA MING</v>
          </cell>
          <cell r="C1644" t="str">
            <v>TFL</v>
          </cell>
        </row>
        <row r="1644">
          <cell r="F1644" t="str">
            <v>deposit</v>
          </cell>
        </row>
        <row r="1644">
          <cell r="AA1644">
            <v>311250</v>
          </cell>
          <cell r="AB1644">
            <v>311250</v>
          </cell>
        </row>
        <row r="1645">
          <cell r="B1645" t="str">
            <v>ACACIA MING</v>
          </cell>
          <cell r="C1645" t="str">
            <v>TFL</v>
          </cell>
        </row>
        <row r="1645">
          <cell r="F1645" t="str">
            <v>第01期</v>
          </cell>
        </row>
        <row r="1645">
          <cell r="I1645" t="str">
            <v>2021.09.10-2021.09.25</v>
          </cell>
        </row>
        <row r="1645">
          <cell r="AA1645">
            <v>312000</v>
          </cell>
          <cell r="AB1645">
            <v>312000</v>
          </cell>
        </row>
        <row r="1646">
          <cell r="B1646" t="str">
            <v>Contship Day</v>
          </cell>
          <cell r="C1646" t="str">
            <v>CKL</v>
          </cell>
        </row>
        <row r="1646">
          <cell r="F1646" t="str">
            <v>第05期</v>
          </cell>
        </row>
        <row r="1646">
          <cell r="I1646" t="str">
            <v>2021.09.11-2021.09.26</v>
          </cell>
        </row>
        <row r="1646">
          <cell r="Y1646" t="str">
            <v>1.25%佣金/停租换船员2021.08.29 0140-0648LT 0.2139天</v>
          </cell>
        </row>
        <row r="1646">
          <cell r="AA1646">
            <v>-24424.861</v>
          </cell>
          <cell r="AB1646">
            <v>-24424.86</v>
          </cell>
        </row>
        <row r="1647">
          <cell r="B1647" t="str">
            <v>Heung-A Jakarta </v>
          </cell>
          <cell r="C1647" t="str">
            <v>PAN</v>
          </cell>
        </row>
        <row r="1647">
          <cell r="F1647" t="str">
            <v>第23期</v>
          </cell>
        </row>
        <row r="1647">
          <cell r="I1647" t="str">
            <v>2021.09.11-2021.09.26</v>
          </cell>
        </row>
        <row r="1647">
          <cell r="Y1647" t="str">
            <v>停租7.19 1825-9.3 1410 6次停租 11.97778天</v>
          </cell>
        </row>
        <row r="1647">
          <cell r="AA1647">
            <v>27753.012</v>
          </cell>
          <cell r="AB1647">
            <v>27725.62</v>
          </cell>
        </row>
        <row r="1648">
          <cell r="B1648" t="str">
            <v>A BOTE</v>
          </cell>
          <cell r="C1648" t="str">
            <v>TCL</v>
          </cell>
        </row>
        <row r="1648">
          <cell r="F1648" t="str">
            <v>第12期</v>
          </cell>
        </row>
        <row r="1648">
          <cell r="I1648" t="str">
            <v>2021.09.12-2021.09.27</v>
          </cell>
        </row>
        <row r="1648">
          <cell r="AA1648">
            <v>188100</v>
          </cell>
          <cell r="AB1648">
            <v>188060.11</v>
          </cell>
        </row>
        <row r="1649">
          <cell r="B1649" t="str">
            <v>JRS CARINA</v>
          </cell>
          <cell r="C1649" t="str">
            <v>CCL</v>
          </cell>
        </row>
        <row r="1649">
          <cell r="F1649" t="str">
            <v>第79期</v>
          </cell>
        </row>
        <row r="1649">
          <cell r="I1649" t="str">
            <v>2021.09.12-2021.09.27</v>
          </cell>
        </row>
        <row r="1649">
          <cell r="AA1649">
            <v>232900</v>
          </cell>
          <cell r="AB1649">
            <v>232892.61</v>
          </cell>
        </row>
        <row r="1650">
          <cell r="B1650" t="str">
            <v>ACACIA ARIES</v>
          </cell>
          <cell r="C1650" t="str">
            <v>STM</v>
          </cell>
        </row>
        <row r="1650">
          <cell r="F1650" t="str">
            <v>第39期</v>
          </cell>
        </row>
        <row r="1650">
          <cell r="I1650" t="str">
            <v>2021.09.12-2021.09.27</v>
          </cell>
        </row>
        <row r="1650">
          <cell r="AA1650">
            <v>83150</v>
          </cell>
          <cell r="AB1650">
            <v>83150</v>
          </cell>
        </row>
        <row r="1651">
          <cell r="B1651" t="str">
            <v>A KIBO</v>
          </cell>
          <cell r="C1651" t="str">
            <v>GMS</v>
          </cell>
        </row>
        <row r="1651">
          <cell r="F1651" t="str">
            <v>第20期</v>
          </cell>
        </row>
        <row r="1651">
          <cell r="I1651" t="str">
            <v>2021.09.13-2021.09.28</v>
          </cell>
        </row>
        <row r="1651">
          <cell r="Y1651" t="str">
            <v>1.25%佣金</v>
          </cell>
        </row>
        <row r="1651">
          <cell r="AA1651">
            <v>171243.75</v>
          </cell>
          <cell r="AB1651">
            <v>171243.75</v>
          </cell>
        </row>
        <row r="1652">
          <cell r="B1652" t="str">
            <v>A ROKU</v>
          </cell>
          <cell r="C1652" t="str">
            <v>STM</v>
          </cell>
        </row>
        <row r="1652">
          <cell r="F1652" t="str">
            <v>第01期</v>
          </cell>
        </row>
        <row r="1652">
          <cell r="I1652" t="str">
            <v>2021.09.11-2021.09.26</v>
          </cell>
        </row>
        <row r="1652">
          <cell r="AA1652">
            <v>281415.7</v>
          </cell>
          <cell r="AB1652">
            <v>281415.7</v>
          </cell>
        </row>
        <row r="1653">
          <cell r="B1653" t="str">
            <v>KANWAY GALAXY</v>
          </cell>
          <cell r="C1653" t="str">
            <v>EMC</v>
          </cell>
        </row>
        <row r="1653">
          <cell r="F1653" t="str">
            <v>第05期</v>
          </cell>
        </row>
        <row r="1653">
          <cell r="I1653" t="str">
            <v>2021.09.14-2021.09.29</v>
          </cell>
        </row>
        <row r="1653">
          <cell r="Y1653" t="str">
            <v>1.25%佣金/返还原船东的银行手续费/停租(交船)2021.08.05 2220-2021.08.09 0730GMT 3.38194天</v>
          </cell>
        </row>
        <row r="1653">
          <cell r="AA1653">
            <v>100420.321875</v>
          </cell>
          <cell r="AB1653">
            <v>100420.27</v>
          </cell>
        </row>
        <row r="1654">
          <cell r="B1654" t="str">
            <v>Heung-A Manila</v>
          </cell>
          <cell r="C1654" t="str">
            <v>SCP</v>
          </cell>
        </row>
        <row r="1654">
          <cell r="F1654" t="str">
            <v>PREFINAL</v>
          </cell>
        </row>
        <row r="1654">
          <cell r="I1654" t="str">
            <v>2021.09.17-2021.10.10</v>
          </cell>
        </row>
        <row r="1654">
          <cell r="Y1654" t="str">
            <v>1.25%佣金</v>
          </cell>
        </row>
        <row r="1654">
          <cell r="AA1654">
            <v>43891.8955251142</v>
          </cell>
          <cell r="AB1654">
            <v>48395.79</v>
          </cell>
        </row>
        <row r="1655">
          <cell r="B1655" t="str">
            <v>A MYOKO</v>
          </cell>
          <cell r="C1655" t="str">
            <v>NS</v>
          </cell>
        </row>
        <row r="1655">
          <cell r="F1655" t="str">
            <v>第03期</v>
          </cell>
        </row>
        <row r="1655">
          <cell r="I1655" t="str">
            <v>2021.09.15-2021.09.30</v>
          </cell>
        </row>
        <row r="1655">
          <cell r="Y1655" t="str">
            <v>1.25%佣金</v>
          </cell>
        </row>
        <row r="1655">
          <cell r="AA1655">
            <v>245106.25</v>
          </cell>
          <cell r="AB1655">
            <v>245068.85</v>
          </cell>
        </row>
        <row r="1656">
          <cell r="B1656" t="str">
            <v>A HOKEN</v>
          </cell>
          <cell r="C1656" t="str">
            <v>COSCO</v>
          </cell>
        </row>
        <row r="1656">
          <cell r="F1656" t="str">
            <v>第07期</v>
          </cell>
        </row>
        <row r="1656">
          <cell r="I1656" t="str">
            <v>2021.09.16-2021.10.01</v>
          </cell>
        </row>
        <row r="1656">
          <cell r="AA1656">
            <v>176250</v>
          </cell>
          <cell r="AB1656">
            <v>176242.6</v>
          </cell>
        </row>
        <row r="1657">
          <cell r="B1657" t="str">
            <v>A FUKU</v>
          </cell>
          <cell r="C1657" t="str">
            <v>TSL</v>
          </cell>
        </row>
        <row r="1657">
          <cell r="F1657" t="str">
            <v>第24期</v>
          </cell>
        </row>
        <row r="1657">
          <cell r="I1657" t="str">
            <v>2021.09.16-2021.10.01</v>
          </cell>
        </row>
        <row r="1657">
          <cell r="Y1657" t="str">
            <v>1.25%佣金</v>
          </cell>
        </row>
        <row r="1657">
          <cell r="AA1657">
            <v>151785.97</v>
          </cell>
          <cell r="AB1657">
            <v>151768.59</v>
          </cell>
        </row>
        <row r="1658">
          <cell r="B1658" t="str">
            <v>JRS CORVUS</v>
          </cell>
          <cell r="C1658" t="str">
            <v>STM</v>
          </cell>
        </row>
        <row r="1658">
          <cell r="F1658" t="str">
            <v>第19期</v>
          </cell>
        </row>
        <row r="1658">
          <cell r="I1658" t="str">
            <v>2021.09.16-2021.10.01</v>
          </cell>
        </row>
        <row r="1658">
          <cell r="AA1658">
            <v>105700</v>
          </cell>
          <cell r="AB1658">
            <v>105700</v>
          </cell>
        </row>
        <row r="1659">
          <cell r="B1659" t="str">
            <v>A XINXIA</v>
          </cell>
          <cell r="C1659" t="str">
            <v>SKR</v>
          </cell>
        </row>
        <row r="1659">
          <cell r="F1659" t="str">
            <v>第05期</v>
          </cell>
        </row>
        <row r="1659">
          <cell r="I1659" t="str">
            <v>2021.09.17-2021.10.02</v>
          </cell>
        </row>
        <row r="1659">
          <cell r="AA1659">
            <v>293250</v>
          </cell>
          <cell r="AB1659">
            <v>262757.92</v>
          </cell>
        </row>
        <row r="1660">
          <cell r="B1660" t="str">
            <v>ACACIA VIRGO</v>
          </cell>
          <cell r="C1660" t="str">
            <v>SKR</v>
          </cell>
        </row>
        <row r="1660">
          <cell r="F1660" t="str">
            <v>第12期</v>
          </cell>
        </row>
        <row r="1660">
          <cell r="I1660" t="str">
            <v>2021.09.17-2021.10.02</v>
          </cell>
        </row>
        <row r="1660">
          <cell r="Y1660" t="str">
            <v>1.25%佣金</v>
          </cell>
        </row>
        <row r="1660">
          <cell r="AA1660">
            <v>156231.25</v>
          </cell>
          <cell r="AB1660">
            <v>156223.85</v>
          </cell>
        </row>
        <row r="1661">
          <cell r="B1661" t="str">
            <v>ACACIA REI</v>
          </cell>
          <cell r="C1661" t="str">
            <v>VASI</v>
          </cell>
        </row>
        <row r="1661">
          <cell r="F1661" t="str">
            <v>第01期</v>
          </cell>
        </row>
        <row r="1661">
          <cell r="I1661" t="str">
            <v>2021.09.18-2021.10.09</v>
          </cell>
        </row>
        <row r="1661">
          <cell r="AA1661">
            <v>1922725.22</v>
          </cell>
          <cell r="AB1661">
            <v>1922725.22</v>
          </cell>
        </row>
        <row r="1662">
          <cell r="B1662" t="str">
            <v>A Daisen</v>
          </cell>
          <cell r="C1662" t="str">
            <v>CUL</v>
          </cell>
        </row>
        <row r="1662">
          <cell r="F1662" t="str">
            <v>第05期</v>
          </cell>
        </row>
        <row r="1662">
          <cell r="I1662" t="str">
            <v>2021.09.18-2021.10.03</v>
          </cell>
        </row>
        <row r="1662">
          <cell r="AA1662">
            <v>1125900</v>
          </cell>
          <cell r="AB1662">
            <v>1125900</v>
          </cell>
        </row>
        <row r="1663">
          <cell r="B1663" t="str">
            <v>Heung-A Singapore</v>
          </cell>
          <cell r="C1663" t="str">
            <v>SKR</v>
          </cell>
        </row>
        <row r="1663">
          <cell r="F1663" t="str">
            <v>第09期</v>
          </cell>
        </row>
        <row r="1663">
          <cell r="I1663" t="str">
            <v>2021.09.18-2021.10.03</v>
          </cell>
        </row>
        <row r="1663">
          <cell r="AA1663">
            <v>233200</v>
          </cell>
          <cell r="AB1663">
            <v>233192.62</v>
          </cell>
        </row>
        <row r="1664">
          <cell r="B1664" t="str">
            <v>LISBOA</v>
          </cell>
          <cell r="C1664" t="str">
            <v>KMTC</v>
          </cell>
        </row>
        <row r="1664">
          <cell r="F1664" t="str">
            <v>第14期</v>
          </cell>
        </row>
        <row r="1664">
          <cell r="I1664" t="str">
            <v>2021.09.19-2021.10.04</v>
          </cell>
        </row>
        <row r="1664">
          <cell r="AA1664">
            <v>118650.5</v>
          </cell>
          <cell r="AB1664">
            <v>118648.57</v>
          </cell>
        </row>
        <row r="1665">
          <cell r="B1665" t="str">
            <v>ACACIA WA</v>
          </cell>
          <cell r="C1665" t="str">
            <v>SJA</v>
          </cell>
        </row>
        <row r="1665">
          <cell r="F1665" t="str">
            <v>第03期</v>
          </cell>
        </row>
        <row r="1665">
          <cell r="I1665" t="str">
            <v>2021.09.20-2021.10.05</v>
          </cell>
        </row>
        <row r="1665">
          <cell r="AA1665">
            <v>285750</v>
          </cell>
          <cell r="AB1665">
            <v>285750</v>
          </cell>
        </row>
        <row r="1666">
          <cell r="B1666" t="str">
            <v>A HOUOU</v>
          </cell>
          <cell r="C1666" t="str">
            <v>FESCO</v>
          </cell>
        </row>
        <row r="1666">
          <cell r="F1666" t="str">
            <v>第07期</v>
          </cell>
        </row>
        <row r="1666">
          <cell r="I1666" t="str">
            <v>2021.09.20-2021.10.05</v>
          </cell>
        </row>
        <row r="1666">
          <cell r="Y1666" t="str">
            <v>5%佣金</v>
          </cell>
        </row>
        <row r="1666">
          <cell r="AA1666">
            <v>287744.75</v>
          </cell>
          <cell r="AB1666">
            <v>287737.36</v>
          </cell>
        </row>
        <row r="1667">
          <cell r="B1667" t="str">
            <v>ACACIA LIBRA</v>
          </cell>
          <cell r="C1667" t="str">
            <v>COSCO</v>
          </cell>
        </row>
        <row r="1667">
          <cell r="F1667" t="str">
            <v>第26期</v>
          </cell>
        </row>
        <row r="1667">
          <cell r="I1667" t="str">
            <v>2021.09.20-2021.10.05</v>
          </cell>
        </row>
        <row r="1667">
          <cell r="AA1667">
            <v>143925</v>
          </cell>
          <cell r="AB1667">
            <v>143923.07</v>
          </cell>
        </row>
        <row r="1668">
          <cell r="B1668" t="str">
            <v>A MIZUHO</v>
          </cell>
          <cell r="C1668" t="str">
            <v>Heung-A</v>
          </cell>
        </row>
        <row r="1668">
          <cell r="F1668" t="str">
            <v>第16期</v>
          </cell>
        </row>
        <row r="1668">
          <cell r="I1668" t="str">
            <v>2021.09.20-2021.10.05</v>
          </cell>
        </row>
        <row r="1668">
          <cell r="AA1668">
            <v>176116.438356164</v>
          </cell>
          <cell r="AB1668">
            <v>176109.09</v>
          </cell>
        </row>
        <row r="1669">
          <cell r="B1669" t="str">
            <v>A MAKOTO</v>
          </cell>
          <cell r="C1669" t="str">
            <v>STM</v>
          </cell>
        </row>
        <row r="1669">
          <cell r="F1669" t="str">
            <v>第09期</v>
          </cell>
        </row>
        <row r="1669">
          <cell r="I1669" t="str">
            <v>2021.09.21-2021.10.06</v>
          </cell>
        </row>
        <row r="1669">
          <cell r="AA1669">
            <v>181200</v>
          </cell>
          <cell r="AB1669">
            <v>181200</v>
          </cell>
        </row>
        <row r="1670">
          <cell r="B1670" t="str">
            <v>A KOU</v>
          </cell>
          <cell r="C1670" t="str">
            <v>CMS</v>
          </cell>
        </row>
        <row r="1670">
          <cell r="F1670" t="str">
            <v>第02期</v>
          </cell>
        </row>
        <row r="1670">
          <cell r="I1670" t="str">
            <v>2021.09.21-2021.10.06</v>
          </cell>
        </row>
        <row r="1670">
          <cell r="AA1670">
            <v>555850</v>
          </cell>
          <cell r="AB1670">
            <v>555822.65</v>
          </cell>
        </row>
        <row r="1671">
          <cell r="B1671" t="str">
            <v>A KEIGA</v>
          </cell>
          <cell r="C1671" t="str">
            <v>TFL</v>
          </cell>
        </row>
        <row r="1671">
          <cell r="F1671" t="str">
            <v>第05期</v>
          </cell>
        </row>
        <row r="1671">
          <cell r="I1671" t="str">
            <v>2021.09.22-2021.10.07</v>
          </cell>
        </row>
        <row r="1671">
          <cell r="V1671">
            <v>-2500</v>
          </cell>
        </row>
        <row r="1671">
          <cell r="Y1671" t="str">
            <v>LOGO劳务费</v>
          </cell>
        </row>
        <row r="1671">
          <cell r="AA1671">
            <v>243250</v>
          </cell>
          <cell r="AB1671">
            <v>243250</v>
          </cell>
        </row>
        <row r="1672">
          <cell r="B1672" t="str">
            <v>ACACIA TAURUS</v>
          </cell>
          <cell r="C1672" t="str">
            <v>STM</v>
          </cell>
        </row>
        <row r="1672">
          <cell r="F1672" t="str">
            <v>第14期</v>
          </cell>
        </row>
        <row r="1672">
          <cell r="I1672" t="str">
            <v>2021.09.24-2021.10.09</v>
          </cell>
        </row>
        <row r="1672">
          <cell r="AA1672">
            <v>83150</v>
          </cell>
          <cell r="AB1672">
            <v>83150</v>
          </cell>
        </row>
        <row r="1673">
          <cell r="B1673" t="str">
            <v>ACACIA HAWK</v>
          </cell>
          <cell r="C1673" t="str">
            <v>CMS</v>
          </cell>
        </row>
        <row r="1673">
          <cell r="F1673" t="str">
            <v>第90期</v>
          </cell>
        </row>
        <row r="1673">
          <cell r="I1673" t="str">
            <v>2021.09.24-2021.10.09</v>
          </cell>
        </row>
        <row r="1673">
          <cell r="AA1673">
            <v>105542.465753425</v>
          </cell>
          <cell r="AB1673">
            <v>105542.47</v>
          </cell>
        </row>
        <row r="1674">
          <cell r="B1674" t="str">
            <v>ACACIA MING</v>
          </cell>
          <cell r="C1674" t="str">
            <v>TFL</v>
          </cell>
        </row>
        <row r="1674">
          <cell r="F1674" t="str">
            <v>第02期</v>
          </cell>
        </row>
        <row r="1674">
          <cell r="I1674" t="str">
            <v>2021.09.25-2021.10.10</v>
          </cell>
        </row>
        <row r="1674">
          <cell r="AA1674">
            <v>553937.85</v>
          </cell>
          <cell r="AB1674">
            <v>553937.85</v>
          </cell>
        </row>
        <row r="1675">
          <cell r="B1675" t="str">
            <v>Contship Day</v>
          </cell>
          <cell r="C1675" t="str">
            <v>CKL</v>
          </cell>
        </row>
        <row r="1675">
          <cell r="F1675" t="str">
            <v>prefinal</v>
          </cell>
        </row>
        <row r="1675">
          <cell r="I1675" t="str">
            <v>2021.09.26-2021.10.03</v>
          </cell>
        </row>
        <row r="1675">
          <cell r="Y1675" t="str">
            <v>1.25%佣金</v>
          </cell>
        </row>
        <row r="1675">
          <cell r="AA1675">
            <v>102470</v>
          </cell>
          <cell r="AB1675">
            <v>102462.82</v>
          </cell>
        </row>
        <row r="1676">
          <cell r="B1676" t="str">
            <v>Heung-A Jakarta </v>
          </cell>
          <cell r="C1676" t="str">
            <v>PAN</v>
          </cell>
        </row>
        <row r="1676">
          <cell r="F1676" t="str">
            <v>第24期</v>
          </cell>
        </row>
        <row r="1676">
          <cell r="I1676" t="str">
            <v>2021.09.26-2021.10.11</v>
          </cell>
        </row>
        <row r="1676">
          <cell r="AA1676">
            <v>165500</v>
          </cell>
          <cell r="AB1676">
            <v>165472.7</v>
          </cell>
        </row>
        <row r="1677">
          <cell r="B1677" t="str">
            <v>A KINKA</v>
          </cell>
          <cell r="C1677" t="str">
            <v>TFS</v>
          </cell>
        </row>
        <row r="1677">
          <cell r="F1677" t="str">
            <v>第03期</v>
          </cell>
        </row>
        <row r="1677">
          <cell r="I1677" t="str">
            <v>2021.09.26-2021.10.26</v>
          </cell>
        </row>
        <row r="1677">
          <cell r="Y1677" t="str">
            <v>停租盐田换船长,香港船长就医  2021.08.26 2300-8.28 1730 合计1.458333天 </v>
          </cell>
        </row>
        <row r="1677">
          <cell r="AA1677">
            <v>2342129.19402</v>
          </cell>
          <cell r="AB1677">
            <v>2342129.17</v>
          </cell>
        </row>
        <row r="1678">
          <cell r="B1678" t="str">
            <v>A ROKU</v>
          </cell>
          <cell r="C1678" t="str">
            <v>STM</v>
          </cell>
        </row>
        <row r="1678">
          <cell r="F1678" t="str">
            <v>第02期</v>
          </cell>
        </row>
        <row r="1678">
          <cell r="I1678" t="str">
            <v>2021.09.26-2021.10.11</v>
          </cell>
        </row>
        <row r="1678">
          <cell r="AA1678">
            <v>181200</v>
          </cell>
          <cell r="AB1678">
            <v>181200</v>
          </cell>
        </row>
        <row r="1679">
          <cell r="B1679" t="str">
            <v>A BOTE</v>
          </cell>
          <cell r="C1679" t="str">
            <v>TCL</v>
          </cell>
        </row>
        <row r="1679">
          <cell r="F1679" t="str">
            <v>第13期</v>
          </cell>
        </row>
        <row r="1679">
          <cell r="I1679" t="str">
            <v>2021.09.27-2021.10.12</v>
          </cell>
        </row>
        <row r="1679">
          <cell r="AA1679">
            <v>188100</v>
          </cell>
          <cell r="AB1679">
            <v>188060.19</v>
          </cell>
        </row>
        <row r="1680">
          <cell r="B1680" t="str">
            <v>JRS CARINA</v>
          </cell>
          <cell r="C1680" t="str">
            <v>CCL</v>
          </cell>
        </row>
        <row r="1680">
          <cell r="F1680" t="str">
            <v>第80期</v>
          </cell>
        </row>
        <row r="1680">
          <cell r="I1680" t="str">
            <v>2021.09.27-2021.10.12</v>
          </cell>
        </row>
        <row r="1680">
          <cell r="AA1680">
            <v>232900</v>
          </cell>
          <cell r="AB1680">
            <v>232892.7</v>
          </cell>
        </row>
        <row r="1681">
          <cell r="B1681" t="str">
            <v>ACACIA ARIES</v>
          </cell>
          <cell r="C1681" t="str">
            <v>STM</v>
          </cell>
        </row>
        <row r="1681">
          <cell r="F1681" t="str">
            <v>第40期</v>
          </cell>
        </row>
        <row r="1681">
          <cell r="I1681" t="str">
            <v>2021.09.27-2021.10.12</v>
          </cell>
        </row>
        <row r="1681">
          <cell r="AA1681">
            <v>83150</v>
          </cell>
          <cell r="AB1681">
            <v>83150</v>
          </cell>
        </row>
        <row r="1682">
          <cell r="B1682" t="str">
            <v>A KIBO</v>
          </cell>
          <cell r="C1682" t="str">
            <v>GMS</v>
          </cell>
        </row>
        <row r="1682">
          <cell r="F1682" t="str">
            <v>第21期</v>
          </cell>
        </row>
        <row r="1682">
          <cell r="I1682" t="str">
            <v>2021.09.28-2021.10.13</v>
          </cell>
        </row>
        <row r="1682">
          <cell r="V1682">
            <v>-662</v>
          </cell>
        </row>
        <row r="1682">
          <cell r="Y1682" t="str">
            <v>1.25%佣金/船员劳务费010S-012S</v>
          </cell>
        </row>
        <row r="1682">
          <cell r="AA1682">
            <v>171905.75</v>
          </cell>
          <cell r="AB1682">
            <v>171898.45</v>
          </cell>
        </row>
        <row r="1683">
          <cell r="B1683" t="str">
            <v>KANWAY GALAXY</v>
          </cell>
          <cell r="C1683" t="str">
            <v>EMC</v>
          </cell>
        </row>
        <row r="1683">
          <cell r="F1683" t="str">
            <v>第06期</v>
          </cell>
        </row>
        <row r="1683">
          <cell r="I1683" t="str">
            <v>2021.09.29-2021.10.14</v>
          </cell>
        </row>
        <row r="1683">
          <cell r="V1683">
            <v>-1430</v>
          </cell>
        </row>
        <row r="1683">
          <cell r="Y1683" t="str">
            <v>1.25%佣金/原船东船员劳务费</v>
          </cell>
        </row>
        <row r="1683">
          <cell r="AA1683">
            <v>164793.35</v>
          </cell>
          <cell r="AB1683">
            <v>135000</v>
          </cell>
        </row>
        <row r="1684">
          <cell r="B1684" t="str">
            <v>A MYOKO</v>
          </cell>
          <cell r="C1684" t="str">
            <v>NS</v>
          </cell>
        </row>
        <row r="1684">
          <cell r="F1684" t="str">
            <v>第04期</v>
          </cell>
        </row>
        <row r="1684">
          <cell r="I1684" t="str">
            <v>2021.09.30-2021.10.15</v>
          </cell>
        </row>
        <row r="1684">
          <cell r="Y1684" t="str">
            <v>1.25%佣金</v>
          </cell>
        </row>
        <row r="1684">
          <cell r="AA1684">
            <v>245106.25</v>
          </cell>
          <cell r="AB1684">
            <v>245068.93</v>
          </cell>
        </row>
        <row r="1685">
          <cell r="B1685" t="str">
            <v>Bremen Trader</v>
          </cell>
          <cell r="C1685" t="str">
            <v>sealand</v>
          </cell>
        </row>
        <row r="1685">
          <cell r="F1685" t="str">
            <v>第07期</v>
          </cell>
        </row>
        <row r="1685">
          <cell r="I1685" t="str">
            <v>2021.10.01-2021.11.01</v>
          </cell>
        </row>
        <row r="1685">
          <cell r="Y1685" t="str">
            <v>油样检测</v>
          </cell>
        </row>
        <row r="1685">
          <cell r="AA1685">
            <v>541180.530821918</v>
          </cell>
          <cell r="AB1685">
            <v>537768.75</v>
          </cell>
        </row>
        <row r="1686">
          <cell r="B1686" t="str">
            <v>A ASO</v>
          </cell>
          <cell r="C1686" t="str">
            <v>sealand</v>
          </cell>
        </row>
        <row r="1686">
          <cell r="F1686" t="str">
            <v>第03期</v>
          </cell>
        </row>
        <row r="1686">
          <cell r="I1686" t="str">
            <v>2021.10.01-2021.11.01</v>
          </cell>
        </row>
        <row r="1686">
          <cell r="Y1686" t="str">
            <v>1.25%经纪佣金/油样检测</v>
          </cell>
        </row>
        <row r="1686">
          <cell r="AA1686">
            <v>980562.87</v>
          </cell>
          <cell r="AB1686">
            <v>980562.87</v>
          </cell>
        </row>
        <row r="1687">
          <cell r="B1687" t="str">
            <v>A HOKEN</v>
          </cell>
          <cell r="C1687" t="str">
            <v>COSCO</v>
          </cell>
        </row>
        <row r="1687">
          <cell r="F1687" t="str">
            <v>第08期</v>
          </cell>
        </row>
        <row r="1687">
          <cell r="I1687" t="str">
            <v>2021.10.01-2021.10.16</v>
          </cell>
        </row>
        <row r="1687">
          <cell r="V1687">
            <v>-2778</v>
          </cell>
        </row>
        <row r="1687">
          <cell r="Y1687" t="str">
            <v>船员劳务费v.170-171</v>
          </cell>
        </row>
        <row r="1687">
          <cell r="AA1687">
            <v>179028</v>
          </cell>
          <cell r="AB1687">
            <v>179020.71</v>
          </cell>
        </row>
        <row r="1688">
          <cell r="B1688" t="str">
            <v>A FUKU</v>
          </cell>
          <cell r="C1688" t="str">
            <v>TSL</v>
          </cell>
        </row>
        <row r="1688">
          <cell r="F1688" t="str">
            <v>第25期</v>
          </cell>
        </row>
        <row r="1688">
          <cell r="I1688" t="str">
            <v>2021.10.01-2021.10.16</v>
          </cell>
        </row>
        <row r="1688">
          <cell r="Y1688" t="str">
            <v>1.25%佣金</v>
          </cell>
        </row>
        <row r="1688">
          <cell r="AA1688">
            <v>154237.5</v>
          </cell>
          <cell r="AB1688">
            <v>154237.5</v>
          </cell>
        </row>
        <row r="1689">
          <cell r="B1689" t="str">
            <v>JRS CORVUS</v>
          </cell>
          <cell r="C1689" t="str">
            <v>STM</v>
          </cell>
        </row>
        <row r="1689">
          <cell r="F1689" t="str">
            <v>第20期</v>
          </cell>
        </row>
        <row r="1689">
          <cell r="I1689" t="str">
            <v>2021.10.01-2021.10.16</v>
          </cell>
        </row>
        <row r="1689">
          <cell r="AA1689">
            <v>105700</v>
          </cell>
          <cell r="AB1689">
            <v>105700</v>
          </cell>
        </row>
        <row r="1690">
          <cell r="B1690" t="str">
            <v>A XINXIA</v>
          </cell>
          <cell r="C1690" t="str">
            <v>SKR</v>
          </cell>
        </row>
        <row r="1690">
          <cell r="F1690" t="str">
            <v>第06期</v>
          </cell>
        </row>
        <row r="1690">
          <cell r="I1690" t="str">
            <v>2021.10.02-2021.10.17</v>
          </cell>
        </row>
        <row r="1690">
          <cell r="AA1690">
            <v>293250</v>
          </cell>
          <cell r="AB1690">
            <v>293250</v>
          </cell>
        </row>
        <row r="1691">
          <cell r="B1691" t="str">
            <v>ACACIA VIRGO</v>
          </cell>
          <cell r="C1691" t="str">
            <v>SKR</v>
          </cell>
        </row>
        <row r="1691">
          <cell r="F1691" t="str">
            <v>第13期</v>
          </cell>
        </row>
        <row r="1691">
          <cell r="I1691" t="str">
            <v>2021.10.02-2021.10.17</v>
          </cell>
        </row>
        <row r="1691">
          <cell r="Y1691" t="str">
            <v>1.25%佣金</v>
          </cell>
        </row>
        <row r="1691">
          <cell r="AA1691">
            <v>156231.25</v>
          </cell>
          <cell r="AB1691">
            <v>156227.6</v>
          </cell>
        </row>
        <row r="1692">
          <cell r="B1692" t="str">
            <v>A Daisen</v>
          </cell>
          <cell r="C1692" t="str">
            <v>CUL</v>
          </cell>
        </row>
        <row r="1692">
          <cell r="F1692" t="str">
            <v>第06期</v>
          </cell>
        </row>
        <row r="1692">
          <cell r="I1692" t="str">
            <v>2021.10.03-2021.10.18</v>
          </cell>
        </row>
        <row r="1692">
          <cell r="AA1692">
            <v>1125900</v>
          </cell>
          <cell r="AB1692">
            <v>1125900</v>
          </cell>
        </row>
        <row r="1693">
          <cell r="B1693" t="str">
            <v>Heung-A Singapore</v>
          </cell>
          <cell r="C1693" t="str">
            <v>SKR</v>
          </cell>
        </row>
        <row r="1693">
          <cell r="F1693" t="str">
            <v>第10期</v>
          </cell>
        </row>
        <row r="1693">
          <cell r="I1693" t="str">
            <v>2021.10.03-2021.10.14</v>
          </cell>
        </row>
        <row r="1693">
          <cell r="AA1693">
            <v>171013.333333333</v>
          </cell>
          <cell r="AB1693">
            <v>171006.02</v>
          </cell>
        </row>
        <row r="1694">
          <cell r="B1694" t="str">
            <v>Contship Day</v>
          </cell>
          <cell r="C1694" t="str">
            <v>CKL</v>
          </cell>
        </row>
        <row r="1694">
          <cell r="F1694" t="str">
            <v>prefinal2</v>
          </cell>
        </row>
        <row r="1694">
          <cell r="I1694" t="str">
            <v>2021.10.03-2021.10.03</v>
          </cell>
        </row>
        <row r="1694">
          <cell r="Y1694" t="str">
            <v>1.25%佣金/返还租家付重的PREFINAL租金</v>
          </cell>
        </row>
        <row r="1694">
          <cell r="AA1694">
            <v>-86956.2935</v>
          </cell>
          <cell r="AB1694">
            <v>-78045.26</v>
          </cell>
        </row>
        <row r="1695">
          <cell r="B1695" t="str">
            <v>Contship Day</v>
          </cell>
          <cell r="C1695" t="str">
            <v>CKL</v>
          </cell>
        </row>
        <row r="1695">
          <cell r="F1695" t="str">
            <v>FINAL</v>
          </cell>
        </row>
        <row r="1695">
          <cell r="I1695" t="str">
            <v>2021.10.03-2021.10.03</v>
          </cell>
        </row>
        <row r="1695">
          <cell r="AA1695">
            <v>5000</v>
          </cell>
        </row>
        <row r="1696">
          <cell r="B1696" t="str">
            <v>LISBOA</v>
          </cell>
          <cell r="C1696" t="str">
            <v>KMTC</v>
          </cell>
        </row>
        <row r="1696">
          <cell r="F1696" t="str">
            <v>第15期</v>
          </cell>
        </row>
        <row r="1696">
          <cell r="I1696" t="str">
            <v>2021.10.04-2021.10.19</v>
          </cell>
        </row>
        <row r="1696">
          <cell r="AA1696">
            <v>50038.56</v>
          </cell>
          <cell r="AB1696">
            <v>50038.56</v>
          </cell>
        </row>
        <row r="1697">
          <cell r="B1697" t="str">
            <v>A FUJI</v>
          </cell>
          <cell r="C1697" t="str">
            <v>TFS</v>
          </cell>
        </row>
        <row r="1697">
          <cell r="F1697" t="str">
            <v>第03期</v>
          </cell>
        </row>
        <row r="1697">
          <cell r="I1697" t="str">
            <v>2021.10.05-2021.11.04</v>
          </cell>
        </row>
        <row r="1697">
          <cell r="AA1697">
            <v>2611800</v>
          </cell>
          <cell r="AB1697">
            <v>2611800</v>
          </cell>
        </row>
        <row r="1698">
          <cell r="B1698" t="str">
            <v>A MIZUHO</v>
          </cell>
          <cell r="C1698" t="str">
            <v>Heung-A</v>
          </cell>
        </row>
        <row r="1698">
          <cell r="F1698" t="str">
            <v>第17期</v>
          </cell>
        </row>
        <row r="1698">
          <cell r="I1698" t="str">
            <v>2021.10.05-2021.11.04</v>
          </cell>
        </row>
        <row r="1698">
          <cell r="Y1698" t="str">
            <v>停租漏油2021.08.25 0845-1615 0.3125天 /PSC 检查8.26 1450-1830 0.15278天/ 清燃油09.03 2140-09.18 0940 14.5天 </v>
          </cell>
        </row>
        <row r="1698">
          <cell r="AA1698">
            <v>136660.210712329</v>
          </cell>
          <cell r="AB1698">
            <v>136633.22</v>
          </cell>
        </row>
        <row r="1699">
          <cell r="B1699" t="str">
            <v>ACACIA LIBRA</v>
          </cell>
          <cell r="C1699" t="str">
            <v>COSCO</v>
          </cell>
        </row>
        <row r="1699">
          <cell r="F1699" t="str">
            <v>第27期</v>
          </cell>
        </row>
        <row r="1699">
          <cell r="I1699" t="str">
            <v>2021.10.05-2021.10.20</v>
          </cell>
        </row>
        <row r="1699">
          <cell r="AA1699">
            <v>143925</v>
          </cell>
          <cell r="AB1699">
            <v>143923.07</v>
          </cell>
        </row>
        <row r="1700">
          <cell r="B1700" t="str">
            <v>ACACIA WA</v>
          </cell>
          <cell r="C1700" t="str">
            <v>SJA</v>
          </cell>
        </row>
        <row r="1700">
          <cell r="F1700" t="str">
            <v>第04期</v>
          </cell>
        </row>
        <row r="1700">
          <cell r="I1700" t="str">
            <v>2021.10.05-2021.10.20</v>
          </cell>
        </row>
        <row r="1700">
          <cell r="Y1700" t="str">
            <v>俄罗斯招待费</v>
          </cell>
        </row>
        <row r="1700">
          <cell r="AA1700">
            <v>285850</v>
          </cell>
          <cell r="AB1700">
            <v>285850</v>
          </cell>
        </row>
        <row r="1701">
          <cell r="B1701" t="str">
            <v>A HOUOU</v>
          </cell>
          <cell r="C1701" t="str">
            <v>FESCO</v>
          </cell>
        </row>
        <row r="1701">
          <cell r="F1701" t="str">
            <v>第08期</v>
          </cell>
        </row>
        <row r="1701">
          <cell r="I1701" t="str">
            <v>2021.10.05-2021.10.20</v>
          </cell>
        </row>
        <row r="1701">
          <cell r="Y1701" t="str">
            <v>5%佣金</v>
          </cell>
        </row>
        <row r="1701">
          <cell r="AA1701">
            <v>287744.75</v>
          </cell>
          <cell r="AB1701">
            <v>287744.75</v>
          </cell>
        </row>
        <row r="1702">
          <cell r="B1702" t="str">
            <v>Contship Day</v>
          </cell>
          <cell r="C1702" t="str">
            <v>CCL</v>
          </cell>
        </row>
        <row r="1702">
          <cell r="F1702" t="str">
            <v>第01期</v>
          </cell>
        </row>
        <row r="1702">
          <cell r="I1702" t="str">
            <v>2021.10.05-2021.10.20</v>
          </cell>
        </row>
        <row r="1702">
          <cell r="Y1702" t="str">
            <v>停租青岛换船员2021.10.06 0624-1515LT 0.36875天</v>
          </cell>
        </row>
        <row r="1702">
          <cell r="AA1702">
            <v>496313.111666667</v>
          </cell>
          <cell r="AB1702">
            <v>496305.74</v>
          </cell>
        </row>
        <row r="1703">
          <cell r="B1703" t="str">
            <v>A MAKOTO</v>
          </cell>
          <cell r="C1703" t="str">
            <v>STM</v>
          </cell>
        </row>
        <row r="1703">
          <cell r="F1703" t="str">
            <v>第10期</v>
          </cell>
        </row>
        <row r="1703">
          <cell r="I1703" t="str">
            <v>2021.10.06-2021.10.21</v>
          </cell>
        </row>
        <row r="1703">
          <cell r="AA1703">
            <v>181200</v>
          </cell>
        </row>
        <row r="1704">
          <cell r="B1704" t="str">
            <v>A KOU</v>
          </cell>
          <cell r="C1704" t="str">
            <v>CMS</v>
          </cell>
        </row>
        <row r="1704">
          <cell r="F1704" t="str">
            <v>第03期</v>
          </cell>
        </row>
        <row r="1704">
          <cell r="I1704" t="str">
            <v>2021.10.06-2021.10.21</v>
          </cell>
        </row>
        <row r="1704">
          <cell r="AA1704">
            <v>555850</v>
          </cell>
          <cell r="AB1704">
            <v>555822.69</v>
          </cell>
        </row>
        <row r="1705">
          <cell r="B1705" t="str">
            <v>A KEIGA</v>
          </cell>
          <cell r="C1705" t="str">
            <v>TFL</v>
          </cell>
        </row>
        <row r="1705">
          <cell r="F1705" t="str">
            <v>第06期</v>
          </cell>
        </row>
        <row r="1705">
          <cell r="I1705" t="str">
            <v>2021.10.07-2021.10.22</v>
          </cell>
        </row>
        <row r="1705">
          <cell r="Y1705" t="str">
            <v>停租釜山换员2021.09.18 0100-09.20 0430 2.1458天</v>
          </cell>
        </row>
        <row r="1705">
          <cell r="AA1705">
            <v>219454.7685</v>
          </cell>
          <cell r="AB1705">
            <v>219454.71</v>
          </cell>
        </row>
        <row r="1706">
          <cell r="B1706" t="str">
            <v>A KEIGA</v>
          </cell>
          <cell r="C1706" t="str">
            <v>TFL</v>
          </cell>
        </row>
        <row r="1706">
          <cell r="F1706" t="str">
            <v>第06期</v>
          </cell>
        </row>
        <row r="1706">
          <cell r="I1706" t="str">
            <v>2021.07.23-2021.07.24</v>
          </cell>
        </row>
        <row r="1706">
          <cell r="AA1706">
            <v>-16000</v>
          </cell>
          <cell r="AB1706">
            <v>-16000</v>
          </cell>
        </row>
        <row r="1707">
          <cell r="B1707" t="str">
            <v>ACACIA REI</v>
          </cell>
          <cell r="C1707" t="str">
            <v>VASI</v>
          </cell>
        </row>
        <row r="1707">
          <cell r="F1707" t="str">
            <v>prefinal</v>
          </cell>
        </row>
        <row r="1707">
          <cell r="I1707" t="str">
            <v>2021.10.09-2021.10.22</v>
          </cell>
        </row>
        <row r="1707">
          <cell r="Y1707" t="str">
            <v>1.25%佣金(34天的)</v>
          </cell>
        </row>
        <row r="1707">
          <cell r="AA1707">
            <v>604522</v>
          </cell>
          <cell r="AB1707">
            <v>604522</v>
          </cell>
        </row>
        <row r="1708">
          <cell r="B1708" t="str">
            <v>ACACIA REI</v>
          </cell>
          <cell r="C1708" t="str">
            <v>CIL</v>
          </cell>
        </row>
        <row r="1708">
          <cell r="F1708" t="str">
            <v>deposit</v>
          </cell>
        </row>
        <row r="1708">
          <cell r="I1708" t="str">
            <v>2021.10.08-2021.10.23</v>
          </cell>
        </row>
        <row r="1708">
          <cell r="AA1708">
            <v>1425000</v>
          </cell>
          <cell r="AB1708">
            <v>1424982.66</v>
          </cell>
        </row>
        <row r="1709">
          <cell r="B1709" t="str">
            <v>ACACIA TAURUS</v>
          </cell>
          <cell r="C1709" t="str">
            <v>STM</v>
          </cell>
        </row>
        <row r="1709">
          <cell r="F1709" t="str">
            <v>第15期</v>
          </cell>
        </row>
        <row r="1709">
          <cell r="I1709" t="str">
            <v>2021.10.09-2021.10.24</v>
          </cell>
        </row>
        <row r="1709">
          <cell r="AA1709">
            <v>83150</v>
          </cell>
          <cell r="AB1709">
            <v>83150</v>
          </cell>
        </row>
        <row r="1710">
          <cell r="B1710" t="str">
            <v>ACACIA HAWK</v>
          </cell>
          <cell r="C1710" t="str">
            <v>CMS</v>
          </cell>
        </row>
        <row r="1710">
          <cell r="F1710" t="str">
            <v>第91期</v>
          </cell>
        </row>
        <row r="1710">
          <cell r="I1710" t="str">
            <v>2021.10.09-2021.10.24</v>
          </cell>
        </row>
        <row r="1710">
          <cell r="AA1710">
            <v>105542.465753425</v>
          </cell>
          <cell r="AB1710">
            <v>105542.47</v>
          </cell>
        </row>
        <row r="1711">
          <cell r="B1711" t="str">
            <v>Heung-A Manila</v>
          </cell>
          <cell r="C1711" t="str">
            <v>SCP</v>
          </cell>
        </row>
        <row r="1711">
          <cell r="F1711" t="str">
            <v>PREFINAL</v>
          </cell>
        </row>
        <row r="1711">
          <cell r="I1711" t="str">
            <v>2021.10.10-2021.10.13</v>
          </cell>
        </row>
        <row r="1711">
          <cell r="Y1711" t="str">
            <v>1.25%佣金</v>
          </cell>
        </row>
        <row r="1711">
          <cell r="AA1711">
            <v>177750.00188415</v>
          </cell>
          <cell r="AB1711">
            <v>174889.44</v>
          </cell>
        </row>
        <row r="1712">
          <cell r="B1712" t="str">
            <v>ACACIA MING</v>
          </cell>
          <cell r="C1712" t="str">
            <v>TFL</v>
          </cell>
        </row>
        <row r="1712">
          <cell r="F1712" t="str">
            <v>第03期</v>
          </cell>
        </row>
        <row r="1712">
          <cell r="I1712" t="str">
            <v>2021.10.10-2021.10.25</v>
          </cell>
        </row>
        <row r="1712">
          <cell r="AA1712">
            <v>312000</v>
          </cell>
          <cell r="AB1712">
            <v>312000</v>
          </cell>
        </row>
        <row r="1713">
          <cell r="B1713" t="str">
            <v>Heung-A Jakarta </v>
          </cell>
          <cell r="C1713" t="str">
            <v>PAN</v>
          </cell>
        </row>
        <row r="1713">
          <cell r="F1713" t="str">
            <v>第25期</v>
          </cell>
        </row>
        <row r="1713">
          <cell r="I1713" t="str">
            <v>2021.10.11-2021.10.26</v>
          </cell>
        </row>
        <row r="1713">
          <cell r="AA1713">
            <v>148386.74</v>
          </cell>
          <cell r="AB1713">
            <v>148359.38</v>
          </cell>
        </row>
        <row r="1714">
          <cell r="B1714" t="str">
            <v>A ROKU</v>
          </cell>
          <cell r="C1714" t="str">
            <v>STM</v>
          </cell>
        </row>
        <row r="1714">
          <cell r="F1714" t="str">
            <v>第03期</v>
          </cell>
        </row>
        <row r="1714">
          <cell r="I1714" t="str">
            <v>2021.10.11-2021.10.26</v>
          </cell>
        </row>
        <row r="1714">
          <cell r="AA1714">
            <v>181200</v>
          </cell>
          <cell r="AB1714">
            <v>181200</v>
          </cell>
        </row>
        <row r="1715">
          <cell r="B1715" t="str">
            <v>A BOTE</v>
          </cell>
          <cell r="C1715" t="str">
            <v>TCL</v>
          </cell>
        </row>
        <row r="1715">
          <cell r="F1715" t="str">
            <v>第14期</v>
          </cell>
        </row>
        <row r="1715">
          <cell r="I1715" t="str">
            <v>2021.10.12-2021.10.27</v>
          </cell>
        </row>
        <row r="1715">
          <cell r="Y1715" t="str">
            <v>停租太仓更换船员2021.09.28 1651-2142 0.202083天</v>
          </cell>
        </row>
        <row r="1715">
          <cell r="AA1715">
            <v>184556.53918</v>
          </cell>
          <cell r="AB1715">
            <v>184516.67</v>
          </cell>
        </row>
        <row r="1716">
          <cell r="B1716" t="str">
            <v>JRS CARINA</v>
          </cell>
          <cell r="C1716" t="str">
            <v>CCL</v>
          </cell>
        </row>
        <row r="1716">
          <cell r="F1716" t="str">
            <v>第81期</v>
          </cell>
        </row>
        <row r="1716">
          <cell r="I1716" t="str">
            <v>2021.10.12-2021.10.27</v>
          </cell>
        </row>
        <row r="1716">
          <cell r="Y1716" t="str">
            <v>停租主机停车 2021/9/27  2156-2342LT 0.07361天</v>
          </cell>
        </row>
        <row r="1716">
          <cell r="AA1716">
            <v>231631.046066667</v>
          </cell>
          <cell r="AB1716">
            <v>231623.79</v>
          </cell>
        </row>
        <row r="1717">
          <cell r="B1717" t="str">
            <v>ACACIA ARIES</v>
          </cell>
          <cell r="C1717" t="str">
            <v>STM</v>
          </cell>
        </row>
        <row r="1717">
          <cell r="F1717" t="str">
            <v>第41期</v>
          </cell>
        </row>
        <row r="1717">
          <cell r="I1717" t="str">
            <v>2021.10.12-2021.10.27</v>
          </cell>
        </row>
        <row r="1717">
          <cell r="AA1717">
            <v>83150</v>
          </cell>
          <cell r="AB1717">
            <v>83150</v>
          </cell>
        </row>
        <row r="1718">
          <cell r="B1718" t="str">
            <v>A KIBO</v>
          </cell>
          <cell r="C1718" t="str">
            <v>GMS</v>
          </cell>
        </row>
        <row r="1718">
          <cell r="F1718" t="str">
            <v>第22期</v>
          </cell>
        </row>
        <row r="1718">
          <cell r="I1718" t="str">
            <v>2021.10.13-2021.10.28</v>
          </cell>
        </row>
        <row r="1718">
          <cell r="Y1718" t="str">
            <v>1.25%佣金/停租MNL换船员 2021.08.30.1130-8.31 1324LT 1.079167天</v>
          </cell>
        </row>
        <row r="1718">
          <cell r="AA1718">
            <v>146567.26593625</v>
          </cell>
          <cell r="AB1718">
            <v>146567.27</v>
          </cell>
        </row>
        <row r="1719">
          <cell r="B1719" t="str">
            <v>Heung-A Manila</v>
          </cell>
          <cell r="C1719" t="str">
            <v>SCP</v>
          </cell>
        </row>
        <row r="1719">
          <cell r="F1719" t="str">
            <v>PREFINAL2</v>
          </cell>
        </row>
        <row r="1719">
          <cell r="I1719" t="str">
            <v>2021.10.13-2021.10.17</v>
          </cell>
        </row>
        <row r="1719">
          <cell r="V1719">
            <v>-2710</v>
          </cell>
        </row>
        <row r="1719">
          <cell r="Y1719" t="str">
            <v>1.25%佣金/劳务费.2131-2137W</v>
          </cell>
        </row>
        <row r="1719">
          <cell r="AA1719">
            <v>167572.816258175</v>
          </cell>
        </row>
        <row r="1720">
          <cell r="B1720" t="str">
            <v>KANWAY GALAXY</v>
          </cell>
          <cell r="C1720" t="str">
            <v>EMC</v>
          </cell>
        </row>
        <row r="1720">
          <cell r="F1720" t="str">
            <v>第07期</v>
          </cell>
        </row>
        <row r="1720">
          <cell r="I1720" t="str">
            <v>2021.10.14-2021.10.29</v>
          </cell>
        </row>
        <row r="1720">
          <cell r="Y1720" t="str">
            <v>1.25%佣金</v>
          </cell>
        </row>
        <row r="1720">
          <cell r="AA1720">
            <v>152343.75</v>
          </cell>
          <cell r="AB1720">
            <v>0</v>
          </cell>
        </row>
        <row r="1721">
          <cell r="B1721" t="str">
            <v>Heung-A Singapore</v>
          </cell>
          <cell r="C1721" t="str">
            <v>SKR</v>
          </cell>
        </row>
        <row r="1721">
          <cell r="F1721" t="str">
            <v>PREFINAL</v>
          </cell>
        </row>
        <row r="1721">
          <cell r="I1721" t="str">
            <v>2021.10.14-2021.10.15</v>
          </cell>
        </row>
        <row r="1721">
          <cell r="AA1721">
            <v>25374.3776666666</v>
          </cell>
        </row>
        <row r="1722">
          <cell r="B1722" t="str">
            <v>Heung-A Singapore</v>
          </cell>
          <cell r="C1722" t="str">
            <v>SKR</v>
          </cell>
        </row>
        <row r="1722">
          <cell r="F1722" t="str">
            <v>FINAL</v>
          </cell>
        </row>
        <row r="1722">
          <cell r="I1722" t="str">
            <v>2021.10.14-2021.10.15</v>
          </cell>
        </row>
        <row r="1722">
          <cell r="AA1722">
            <v>27000</v>
          </cell>
        </row>
        <row r="1723">
          <cell r="B1723" t="str">
            <v>A MYOKO</v>
          </cell>
          <cell r="C1723" t="str">
            <v>NS</v>
          </cell>
        </row>
        <row r="1723">
          <cell r="F1723" t="str">
            <v>第05期</v>
          </cell>
        </row>
        <row r="1723">
          <cell r="I1723" t="str">
            <v>2021.10.15-2021.10.30</v>
          </cell>
        </row>
        <row r="1723">
          <cell r="Y1723" t="str">
            <v>1.25%佣金</v>
          </cell>
        </row>
        <row r="1723">
          <cell r="AA1723">
            <v>245106.25</v>
          </cell>
          <cell r="AB1723">
            <v>245068.9</v>
          </cell>
        </row>
        <row r="1724">
          <cell r="B1724" t="str">
            <v>A HOKEN</v>
          </cell>
          <cell r="C1724" t="str">
            <v>COSCO</v>
          </cell>
        </row>
        <row r="1724">
          <cell r="F1724" t="str">
            <v>第09期</v>
          </cell>
        </row>
        <row r="1724">
          <cell r="I1724" t="str">
            <v>2021.10.16-2021.11.01</v>
          </cell>
        </row>
        <row r="1724">
          <cell r="AA1724">
            <v>188000</v>
          </cell>
          <cell r="AB1724">
            <v>187992.64</v>
          </cell>
        </row>
        <row r="1725">
          <cell r="B1725" t="str">
            <v>A FUKU</v>
          </cell>
          <cell r="C1725" t="str">
            <v>TSL</v>
          </cell>
        </row>
        <row r="1725">
          <cell r="F1725" t="str">
            <v>第26期</v>
          </cell>
        </row>
        <row r="1725">
          <cell r="I1725" t="str">
            <v>2021.10.16-2021.11.01</v>
          </cell>
        </row>
        <row r="1725">
          <cell r="Y1725" t="str">
            <v>1.25%佣金</v>
          </cell>
        </row>
        <row r="1725">
          <cell r="AA1725">
            <v>163240</v>
          </cell>
          <cell r="AB1725">
            <v>163240</v>
          </cell>
        </row>
        <row r="1726">
          <cell r="B1726" t="str">
            <v>JRS CORVUS</v>
          </cell>
          <cell r="C1726" t="str">
            <v>STM</v>
          </cell>
        </row>
        <row r="1726">
          <cell r="F1726" t="str">
            <v>第21期</v>
          </cell>
        </row>
        <row r="1726">
          <cell r="I1726" t="str">
            <v>2021.10.16-2021.10.31</v>
          </cell>
        </row>
        <row r="1726">
          <cell r="AA1726">
            <v>105700</v>
          </cell>
          <cell r="AB1726">
            <v>105700</v>
          </cell>
        </row>
        <row r="1727">
          <cell r="B1727" t="str">
            <v>A XINXIA</v>
          </cell>
          <cell r="C1727" t="str">
            <v>SKR</v>
          </cell>
        </row>
        <row r="1727">
          <cell r="F1727" t="str">
            <v>第07期</v>
          </cell>
        </row>
        <row r="1727">
          <cell r="I1727" t="str">
            <v>2021.10.17-2021.11.01</v>
          </cell>
        </row>
        <row r="1727">
          <cell r="AA1727">
            <v>293250</v>
          </cell>
          <cell r="AB1727">
            <v>293242.65</v>
          </cell>
        </row>
        <row r="1728">
          <cell r="B1728" t="str">
            <v>ACACIA VIRGO</v>
          </cell>
          <cell r="C1728" t="str">
            <v>SKR</v>
          </cell>
        </row>
        <row r="1728">
          <cell r="F1728" t="str">
            <v>第14期</v>
          </cell>
        </row>
        <row r="1728">
          <cell r="I1728" t="str">
            <v>2021.10.17-2021.11.01</v>
          </cell>
        </row>
        <row r="1728">
          <cell r="Y1728" t="str">
            <v>1.25%佣金</v>
          </cell>
        </row>
        <row r="1728">
          <cell r="AA1728">
            <v>156231.25</v>
          </cell>
          <cell r="AB1728">
            <v>156227.57</v>
          </cell>
        </row>
        <row r="1729">
          <cell r="B1729" t="str">
            <v>A Daisen</v>
          </cell>
          <cell r="C1729" t="str">
            <v>CUL</v>
          </cell>
        </row>
        <row r="1729">
          <cell r="F1729" t="str">
            <v>第07期</v>
          </cell>
        </row>
        <row r="1729">
          <cell r="I1729" t="str">
            <v>2021.10.18-2021.11.02</v>
          </cell>
        </row>
        <row r="1729">
          <cell r="AA1729">
            <v>1125900</v>
          </cell>
          <cell r="AB1729">
            <v>1125900</v>
          </cell>
        </row>
        <row r="1730">
          <cell r="B1730" t="str">
            <v>LISBOA</v>
          </cell>
          <cell r="C1730" t="str">
            <v>KMTC</v>
          </cell>
        </row>
        <row r="1730">
          <cell r="F1730" t="str">
            <v>第16期</v>
          </cell>
        </row>
        <row r="1730">
          <cell r="I1730" t="str">
            <v>2021.10.19-2021.11.03</v>
          </cell>
        </row>
        <row r="1730">
          <cell r="AA1730">
            <v>23950</v>
          </cell>
          <cell r="AB1730">
            <v>23950</v>
          </cell>
        </row>
        <row r="1731">
          <cell r="B1731" t="str">
            <v>ACACIA LIBRA</v>
          </cell>
          <cell r="C1731" t="str">
            <v>COSCO</v>
          </cell>
        </row>
        <row r="1731">
          <cell r="F1731" t="str">
            <v>第28期</v>
          </cell>
        </row>
        <row r="1731">
          <cell r="I1731" t="str">
            <v>2021.10.20-2021.11.04</v>
          </cell>
        </row>
        <row r="1731">
          <cell r="AA1731">
            <v>143925</v>
          </cell>
          <cell r="AB1731">
            <v>143923.07</v>
          </cell>
        </row>
        <row r="1732">
          <cell r="B1732" t="str">
            <v>ACACIA WA</v>
          </cell>
          <cell r="C1732" t="str">
            <v>SJA</v>
          </cell>
        </row>
        <row r="1732">
          <cell r="F1732" t="str">
            <v>第05期</v>
          </cell>
        </row>
        <row r="1732">
          <cell r="I1732" t="str">
            <v>2021.10.20-2021.11.04</v>
          </cell>
        </row>
        <row r="1732">
          <cell r="AA1732">
            <v>285750</v>
          </cell>
          <cell r="AB1732">
            <v>285750</v>
          </cell>
        </row>
        <row r="1733">
          <cell r="B1733" t="str">
            <v>A HOUOU</v>
          </cell>
          <cell r="C1733" t="str">
            <v>FESCO</v>
          </cell>
        </row>
        <row r="1733">
          <cell r="F1733" t="str">
            <v>第09期</v>
          </cell>
        </row>
        <row r="1733">
          <cell r="I1733" t="str">
            <v>2021.10.20-2021.11.04</v>
          </cell>
        </row>
        <row r="1733">
          <cell r="Y1733" t="str">
            <v>5%佣金</v>
          </cell>
        </row>
        <row r="1733">
          <cell r="AA1733">
            <v>287744.75</v>
          </cell>
          <cell r="AB1733">
            <v>287737.38</v>
          </cell>
        </row>
        <row r="1734">
          <cell r="B1734" t="str">
            <v>Contship Day</v>
          </cell>
          <cell r="C1734" t="str">
            <v>CCL</v>
          </cell>
        </row>
        <row r="1734">
          <cell r="F1734" t="str">
            <v>第02期</v>
          </cell>
        </row>
        <row r="1734">
          <cell r="I1734" t="str">
            <v>2021.10.20-2021.11.04</v>
          </cell>
        </row>
        <row r="1734">
          <cell r="AA1734">
            <v>315400</v>
          </cell>
          <cell r="AB1734">
            <v>315392.65</v>
          </cell>
        </row>
        <row r="1735">
          <cell r="B1735" t="str">
            <v>A MAKOTO</v>
          </cell>
          <cell r="C1735" t="str">
            <v>STM</v>
          </cell>
        </row>
        <row r="1735">
          <cell r="F1735" t="str">
            <v>第11期</v>
          </cell>
        </row>
        <row r="1735">
          <cell r="I1735" t="str">
            <v>2021.10.21-2021.11.05</v>
          </cell>
        </row>
        <row r="1735">
          <cell r="AA1735">
            <v>181200</v>
          </cell>
        </row>
        <row r="1736">
          <cell r="B1736" t="str">
            <v>A KOU</v>
          </cell>
          <cell r="C1736" t="str">
            <v>CMS</v>
          </cell>
        </row>
        <row r="1736">
          <cell r="F1736" t="str">
            <v>第04期</v>
          </cell>
        </row>
        <row r="1736">
          <cell r="I1736" t="str">
            <v>2021.10.21-2021.11.05</v>
          </cell>
        </row>
        <row r="1736">
          <cell r="AA1736">
            <v>555850</v>
          </cell>
          <cell r="AB1736">
            <v>555822.61</v>
          </cell>
        </row>
        <row r="1737">
          <cell r="B1737" t="str">
            <v>A KEIGA</v>
          </cell>
          <cell r="C1737" t="str">
            <v>TFL</v>
          </cell>
        </row>
        <row r="1737">
          <cell r="F1737" t="str">
            <v>第07期</v>
          </cell>
        </row>
        <row r="1737">
          <cell r="I1737" t="str">
            <v>2021.10.22-2021.11.06</v>
          </cell>
        </row>
        <row r="1737">
          <cell r="AA1737">
            <v>239963.19</v>
          </cell>
          <cell r="AB1737">
            <v>239963.19</v>
          </cell>
        </row>
        <row r="1738">
          <cell r="B1738" t="str">
            <v>ACACIA REI</v>
          </cell>
          <cell r="C1738" t="str">
            <v>VASI</v>
          </cell>
        </row>
        <row r="1738">
          <cell r="F1738" t="str">
            <v>prefinal2</v>
          </cell>
        </row>
        <row r="1738">
          <cell r="I1738" t="str">
            <v>2021.10.22-2021.10.25</v>
          </cell>
        </row>
        <row r="1738">
          <cell r="Y1738" t="str">
            <v>向租家收取30天吨税/停租温哥华船舶吊臂摆动2021.10.07 0800-0836 0.025天</v>
          </cell>
        </row>
        <row r="1738">
          <cell r="AA1738">
            <v>292825.260595349</v>
          </cell>
          <cell r="AB1738">
            <v>280732.84</v>
          </cell>
        </row>
        <row r="1739">
          <cell r="B1739" t="str">
            <v>ACACIA REI</v>
          </cell>
          <cell r="C1739" t="str">
            <v>VASI</v>
          </cell>
        </row>
        <row r="1739">
          <cell r="F1739" t="str">
            <v>FINAL</v>
          </cell>
        </row>
        <row r="1739">
          <cell r="I1739" t="str">
            <v>2021.10.22-2021.10.25</v>
          </cell>
        </row>
        <row r="1739">
          <cell r="AA1739">
            <v>7000</v>
          </cell>
        </row>
        <row r="1740">
          <cell r="B1740" t="str">
            <v>ACACIA TAURUS</v>
          </cell>
          <cell r="C1740" t="str">
            <v>STM</v>
          </cell>
        </row>
        <row r="1740">
          <cell r="F1740" t="str">
            <v>第16期</v>
          </cell>
        </row>
        <row r="1740">
          <cell r="I1740" t="str">
            <v>2021.10.24-2021.11.08</v>
          </cell>
        </row>
        <row r="1740">
          <cell r="AA1740">
            <v>83150</v>
          </cell>
          <cell r="AB1740">
            <v>83150</v>
          </cell>
        </row>
        <row r="1741">
          <cell r="B1741" t="str">
            <v>ACACIA HAWK</v>
          </cell>
          <cell r="C1741" t="str">
            <v>CMS</v>
          </cell>
        </row>
        <row r="1741">
          <cell r="F1741" t="str">
            <v>第92期</v>
          </cell>
        </row>
        <row r="1741">
          <cell r="I1741" t="str">
            <v>2021.10.24-2021.11.08</v>
          </cell>
        </row>
        <row r="1741">
          <cell r="AA1741">
            <v>105542.465753425</v>
          </cell>
          <cell r="AB1741">
            <v>105542.47</v>
          </cell>
        </row>
        <row r="1742">
          <cell r="B1742" t="str">
            <v>ACACIA REI</v>
          </cell>
          <cell r="C1742" t="str">
            <v>CIL</v>
          </cell>
        </row>
        <row r="1742">
          <cell r="F1742" t="str">
            <v>第01期</v>
          </cell>
        </row>
        <row r="1742">
          <cell r="I1742" t="str">
            <v>2021.10.25-2021.11.09</v>
          </cell>
        </row>
        <row r="1742">
          <cell r="AA1742">
            <v>1628303.89</v>
          </cell>
          <cell r="AB1742">
            <v>1628286.53</v>
          </cell>
        </row>
        <row r="1743">
          <cell r="B1743" t="str">
            <v>ACACIA MING</v>
          </cell>
          <cell r="C1743" t="str">
            <v>TFL</v>
          </cell>
        </row>
        <row r="1743">
          <cell r="F1743" t="str">
            <v>第04期</v>
          </cell>
        </row>
        <row r="1743">
          <cell r="I1743" t="str">
            <v>2021.10.25-2021.11.09</v>
          </cell>
        </row>
        <row r="1743">
          <cell r="AA1743">
            <v>311459.96</v>
          </cell>
          <cell r="AB1743">
            <v>311459.96</v>
          </cell>
        </row>
        <row r="1744">
          <cell r="B1744" t="str">
            <v>Heung-A Jakarta </v>
          </cell>
          <cell r="C1744" t="str">
            <v>PAN</v>
          </cell>
        </row>
        <row r="1744">
          <cell r="F1744" t="str">
            <v>第26期</v>
          </cell>
        </row>
        <row r="1744">
          <cell r="I1744" t="str">
            <v>2021.10.26-2021.11.10</v>
          </cell>
        </row>
        <row r="1744">
          <cell r="AA1744">
            <v>117383.87</v>
          </cell>
          <cell r="AB1744">
            <v>117356.51</v>
          </cell>
        </row>
        <row r="1745">
          <cell r="B1745" t="str">
            <v>A KINKA</v>
          </cell>
          <cell r="C1745" t="str">
            <v>TFS</v>
          </cell>
        </row>
        <row r="1745">
          <cell r="F1745" t="str">
            <v>第04期</v>
          </cell>
        </row>
        <row r="1745">
          <cell r="I1745" t="str">
            <v>2021.10.26-2021.11.25</v>
          </cell>
        </row>
        <row r="1745">
          <cell r="AA1745">
            <v>2461800</v>
          </cell>
          <cell r="AB1745">
            <v>2461800</v>
          </cell>
        </row>
        <row r="1746">
          <cell r="B1746" t="str">
            <v>A ROKU</v>
          </cell>
          <cell r="C1746" t="str">
            <v>STM</v>
          </cell>
        </row>
        <row r="1746">
          <cell r="F1746" t="str">
            <v>第04期</v>
          </cell>
        </row>
        <row r="1746">
          <cell r="I1746" t="str">
            <v>2021.10.26-2021.11.10</v>
          </cell>
        </row>
        <row r="1746">
          <cell r="AA1746">
            <v>181200</v>
          </cell>
          <cell r="AB1746">
            <v>181200</v>
          </cell>
        </row>
        <row r="1747">
          <cell r="B1747" t="str">
            <v>A BOTE</v>
          </cell>
          <cell r="C1747" t="str">
            <v>TCL</v>
          </cell>
        </row>
        <row r="1747">
          <cell r="F1747" t="str">
            <v>第15期</v>
          </cell>
        </row>
        <row r="1747">
          <cell r="I1747" t="str">
            <v>2021.10.27-2021.11.11</v>
          </cell>
        </row>
        <row r="1747">
          <cell r="AA1747">
            <v>87607.34</v>
          </cell>
          <cell r="AB1747">
            <v>87567.46</v>
          </cell>
        </row>
        <row r="1748">
          <cell r="B1748" t="str">
            <v>JRS CARINA</v>
          </cell>
          <cell r="C1748" t="str">
            <v>CCL</v>
          </cell>
        </row>
        <row r="1748">
          <cell r="F1748" t="str">
            <v>第82期</v>
          </cell>
        </row>
        <row r="1748">
          <cell r="I1748" t="str">
            <v>2021.10.27-2021.11.11</v>
          </cell>
        </row>
        <row r="1748">
          <cell r="AA1748">
            <v>232630.99</v>
          </cell>
          <cell r="AB1748">
            <v>232623.61</v>
          </cell>
        </row>
        <row r="1749">
          <cell r="B1749" t="str">
            <v>ACACIA ARIES</v>
          </cell>
          <cell r="C1749" t="str">
            <v>STM</v>
          </cell>
        </row>
        <row r="1749">
          <cell r="F1749" t="str">
            <v>第42期</v>
          </cell>
        </row>
        <row r="1749">
          <cell r="I1749" t="str">
            <v>2021.10.27-2021.11.11</v>
          </cell>
        </row>
        <row r="1749">
          <cell r="AA1749">
            <v>83150</v>
          </cell>
          <cell r="AB1749">
            <v>83150</v>
          </cell>
        </row>
        <row r="1750">
          <cell r="B1750" t="str">
            <v>A KIBO</v>
          </cell>
          <cell r="C1750" t="str">
            <v>GMS</v>
          </cell>
        </row>
        <row r="1750">
          <cell r="F1750" t="str">
            <v>第23期</v>
          </cell>
        </row>
        <row r="1750">
          <cell r="I1750" t="str">
            <v>2021.10.28-2021.11.12</v>
          </cell>
        </row>
        <row r="1750">
          <cell r="Y1750" t="str">
            <v>1.25%佣金</v>
          </cell>
        </row>
        <row r="1750">
          <cell r="AA1750">
            <v>71243.75</v>
          </cell>
          <cell r="AB1750">
            <v>71236.39</v>
          </cell>
        </row>
        <row r="1751">
          <cell r="B1751" t="str">
            <v>KANWAY GALAXY</v>
          </cell>
          <cell r="C1751" t="str">
            <v>EMC</v>
          </cell>
        </row>
        <row r="1751">
          <cell r="F1751" t="str">
            <v>PREFINAL</v>
          </cell>
        </row>
        <row r="1751">
          <cell r="I1751" t="str">
            <v>2021.10.29-2021.11.07</v>
          </cell>
        </row>
        <row r="1751">
          <cell r="V1751">
            <v>-1452</v>
          </cell>
        </row>
        <row r="1751">
          <cell r="Y1751" t="str">
            <v>1.25%佣金/劳务费V.026-028-029-030</v>
          </cell>
        </row>
        <row r="1751">
          <cell r="AA1751">
            <v>-154339.53125</v>
          </cell>
          <cell r="AB1751">
            <v>16777.99</v>
          </cell>
        </row>
        <row r="1752">
          <cell r="B1752" t="str">
            <v>KANWAY GALAXY</v>
          </cell>
          <cell r="C1752" t="str">
            <v>EMC</v>
          </cell>
        </row>
        <row r="1752">
          <cell r="F1752" t="str">
            <v>FINAL</v>
          </cell>
        </row>
        <row r="1752">
          <cell r="I1752" t="str">
            <v>2021.10.29-2021.11.07</v>
          </cell>
        </row>
        <row r="1752">
          <cell r="Y1752" t="str">
            <v>原船东船东费</v>
          </cell>
        </row>
        <row r="1752">
          <cell r="AA1752">
            <v>2714.72</v>
          </cell>
        </row>
        <row r="1753">
          <cell r="B1753" t="str">
            <v>KANWAY GALAXY</v>
          </cell>
          <cell r="C1753" t="str">
            <v>EMC</v>
          </cell>
        </row>
        <row r="1753">
          <cell r="F1753" t="str">
            <v>FINAL</v>
          </cell>
        </row>
        <row r="1753">
          <cell r="I1753" t="str">
            <v>2021.10.29-2021.11.07</v>
          </cell>
        </row>
        <row r="1753">
          <cell r="V1753">
            <v>-1512</v>
          </cell>
        </row>
        <row r="1753">
          <cell r="Y1753" t="str">
            <v>劳务费V.031-033</v>
          </cell>
        </row>
        <row r="1753">
          <cell r="AA1753">
            <v>46512</v>
          </cell>
        </row>
        <row r="1754">
          <cell r="B1754" t="str">
            <v>A MYOKO</v>
          </cell>
          <cell r="C1754" t="str">
            <v>NS</v>
          </cell>
        </row>
        <row r="1754">
          <cell r="F1754" t="str">
            <v>第06期</v>
          </cell>
        </row>
        <row r="1754">
          <cell r="I1754" t="str">
            <v>2021.10.30-2021.11.14</v>
          </cell>
        </row>
        <row r="1754">
          <cell r="Y1754" t="str">
            <v>1.25%佣金</v>
          </cell>
        </row>
        <row r="1754">
          <cell r="AA1754">
            <v>234255.1</v>
          </cell>
          <cell r="AB1754">
            <v>234217.74</v>
          </cell>
        </row>
        <row r="1755">
          <cell r="B1755" t="str">
            <v>JRS CORVUS</v>
          </cell>
          <cell r="C1755" t="str">
            <v>STM</v>
          </cell>
        </row>
        <row r="1755">
          <cell r="F1755" t="str">
            <v>第22期</v>
          </cell>
        </row>
        <row r="1755">
          <cell r="I1755" t="str">
            <v>2021.10.31-2021.11.15</v>
          </cell>
        </row>
        <row r="1755">
          <cell r="AA1755">
            <v>105700</v>
          </cell>
          <cell r="AB1755">
            <v>105700</v>
          </cell>
        </row>
        <row r="1756">
          <cell r="B1756" t="str">
            <v>A HOKEN</v>
          </cell>
          <cell r="C1756" t="str">
            <v>COSCO</v>
          </cell>
        </row>
        <row r="1756">
          <cell r="F1756" t="str">
            <v>第10期</v>
          </cell>
        </row>
        <row r="1756">
          <cell r="I1756" t="str">
            <v>2021.11.01-2021.11.16</v>
          </cell>
        </row>
        <row r="1756">
          <cell r="V1756">
            <v>-2856</v>
          </cell>
        </row>
        <row r="1756">
          <cell r="Y1756" t="str">
            <v>船员劳务费v.172-173</v>
          </cell>
        </row>
        <row r="1756">
          <cell r="AA1756">
            <v>179106</v>
          </cell>
          <cell r="AB1756">
            <v>179098.64</v>
          </cell>
        </row>
        <row r="1757">
          <cell r="B1757" t="str">
            <v>A FUKU</v>
          </cell>
          <cell r="C1757" t="str">
            <v>TSL</v>
          </cell>
        </row>
        <row r="1757">
          <cell r="F1757" t="str">
            <v>第27期</v>
          </cell>
        </row>
        <row r="1757">
          <cell r="I1757" t="str">
            <v>2021.11.01-2021.11.16</v>
          </cell>
        </row>
        <row r="1757">
          <cell r="Y1757" t="str">
            <v>1.25%佣金</v>
          </cell>
        </row>
        <row r="1757">
          <cell r="AA1757">
            <v>154237.5</v>
          </cell>
          <cell r="AB1757">
            <v>154220.14</v>
          </cell>
        </row>
        <row r="1758">
          <cell r="B1758" t="str">
            <v>Bremen Trader</v>
          </cell>
          <cell r="C1758" t="str">
            <v>sealand</v>
          </cell>
        </row>
        <row r="1758">
          <cell r="F1758" t="str">
            <v>第08期</v>
          </cell>
        </row>
        <row r="1758">
          <cell r="I1758" t="str">
            <v>2021.11.01-2021.12.01</v>
          </cell>
        </row>
        <row r="1758">
          <cell r="Y1758" t="str">
            <v>油样检测</v>
          </cell>
        </row>
        <row r="1758">
          <cell r="AA1758">
            <v>520487.5</v>
          </cell>
          <cell r="AB1758">
            <v>520487.5</v>
          </cell>
        </row>
        <row r="1759">
          <cell r="B1759" t="str">
            <v>A ASO</v>
          </cell>
          <cell r="C1759" t="str">
            <v>sealand</v>
          </cell>
        </row>
        <row r="1759">
          <cell r="F1759" t="str">
            <v>第04期</v>
          </cell>
        </row>
        <row r="1759">
          <cell r="I1759" t="str">
            <v>2021.11.01-2021.12.01</v>
          </cell>
        </row>
        <row r="1759">
          <cell r="Y1759" t="str">
            <v>1.25%经纪佣金/油样检测</v>
          </cell>
        </row>
        <row r="1759">
          <cell r="AA1759">
            <v>949173.1</v>
          </cell>
          <cell r="AB1759">
            <v>949173.1</v>
          </cell>
        </row>
        <row r="1760">
          <cell r="B1760" t="str">
            <v>A XINXIA</v>
          </cell>
          <cell r="C1760" t="str">
            <v>SKR</v>
          </cell>
        </row>
        <row r="1760">
          <cell r="F1760" t="str">
            <v>第08期</v>
          </cell>
        </row>
        <row r="1760">
          <cell r="I1760" t="str">
            <v>2021.11.01-2021.11.16</v>
          </cell>
        </row>
        <row r="1760">
          <cell r="AA1760">
            <v>282459.02</v>
          </cell>
          <cell r="AB1760">
            <v>282451.68</v>
          </cell>
        </row>
        <row r="1761">
          <cell r="B1761" t="str">
            <v>ACACIA VIRGO</v>
          </cell>
          <cell r="C1761" t="str">
            <v>SKR</v>
          </cell>
        </row>
        <row r="1761">
          <cell r="F1761" t="str">
            <v>第15期</v>
          </cell>
        </row>
        <row r="1761">
          <cell r="I1761" t="str">
            <v>2021.11.01-2021.11.16</v>
          </cell>
        </row>
        <row r="1761">
          <cell r="Y1761" t="str">
            <v>1.25%佣金</v>
          </cell>
        </row>
        <row r="1761">
          <cell r="AA1761">
            <v>154918.13</v>
          </cell>
          <cell r="AB1761">
            <v>154564.46</v>
          </cell>
        </row>
        <row r="1762">
          <cell r="B1762" t="str">
            <v>A Daisen</v>
          </cell>
          <cell r="C1762" t="str">
            <v>CUL</v>
          </cell>
        </row>
        <row r="1762">
          <cell r="F1762" t="str">
            <v>第08期</v>
          </cell>
        </row>
        <row r="1762">
          <cell r="I1762" t="str">
            <v>2021.11.02-2021.11.17</v>
          </cell>
        </row>
        <row r="1762">
          <cell r="AA1762">
            <v>1125900</v>
          </cell>
          <cell r="AB1762">
            <v>1125900</v>
          </cell>
        </row>
        <row r="1763">
          <cell r="B1763" t="str">
            <v>LISBOA</v>
          </cell>
          <cell r="C1763" t="str">
            <v>KMTC</v>
          </cell>
        </row>
        <row r="1763">
          <cell r="F1763" t="str">
            <v>Prefinal</v>
          </cell>
        </row>
        <row r="1763">
          <cell r="I1763" t="str">
            <v>2021.11.03-2021.11.08</v>
          </cell>
        </row>
        <row r="1763">
          <cell r="AA1763">
            <v>39733.3333333333</v>
          </cell>
          <cell r="AB1763">
            <v>39731.41</v>
          </cell>
        </row>
        <row r="1764">
          <cell r="B1764" t="str">
            <v>A MIZUHO</v>
          </cell>
          <cell r="C1764" t="str">
            <v>Heung-A</v>
          </cell>
        </row>
        <row r="1764">
          <cell r="F1764" t="str">
            <v>第18期</v>
          </cell>
        </row>
        <row r="1764">
          <cell r="I1764" t="str">
            <v>2021.11.04-2021.11.19</v>
          </cell>
        </row>
        <row r="1764">
          <cell r="AA1764">
            <v>176116.438356164</v>
          </cell>
          <cell r="AB1764">
            <v>176109.08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ＭＳ Ｐゴシック"/>
        <a:ea typeface="ＭＳ Ｐゴシック"/>
        <a:cs typeface="ＭＳ Ｐゴシック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7"/>
  <sheetViews>
    <sheetView showZeros="0" workbookViewId="0">
      <selection activeCell="F7" sqref="F7"/>
    </sheetView>
  </sheetViews>
  <sheetFormatPr defaultColWidth="12.875" defaultRowHeight="18.75" customHeight="1" outlineLevelRow="6"/>
  <cols>
    <col min="1" max="1" width="5.625" style="164" customWidth="1"/>
    <col min="2" max="2" width="7" style="164" customWidth="1"/>
    <col min="3" max="3" width="9.125" style="164" customWidth="1"/>
    <col min="4" max="4" width="7" style="164" customWidth="1"/>
    <col min="5" max="16" width="6.125" style="164" customWidth="1"/>
    <col min="17" max="256" width="12.875" style="164"/>
  </cols>
  <sheetData>
    <row r="2" s="163" customFormat="1" customHeight="1" spans="1:16">
      <c r="A2" s="165"/>
      <c r="B2" s="166"/>
      <c r="C2" s="167"/>
      <c r="E2" s="168" t="e">
        <f>#REF!</f>
        <v>#REF!</v>
      </c>
      <c r="F2" s="169"/>
      <c r="G2" s="170"/>
      <c r="H2" s="168" t="e">
        <f>#REF!</f>
        <v>#REF!</v>
      </c>
      <c r="I2" s="169"/>
      <c r="J2" s="170"/>
      <c r="K2" s="168" t="e">
        <f>#REF!</f>
        <v>#REF!</v>
      </c>
      <c r="L2" s="169"/>
      <c r="M2" s="170"/>
      <c r="N2" s="168" t="e">
        <f>#REF!</f>
        <v>#REF!</v>
      </c>
      <c r="O2" s="169"/>
      <c r="P2" s="170"/>
    </row>
    <row r="3" s="163" customFormat="1" customHeight="1" spans="1:16">
      <c r="A3" s="171" t="s">
        <v>0</v>
      </c>
      <c r="B3" s="172" t="s">
        <v>1</v>
      </c>
      <c r="C3" s="173" t="s">
        <v>2</v>
      </c>
      <c r="D3" s="173" t="s">
        <v>3</v>
      </c>
      <c r="E3" s="173" t="e">
        <f>#REF!</f>
        <v>#REF!</v>
      </c>
      <c r="F3" s="173" t="e">
        <f>#REF!</f>
        <v>#REF!</v>
      </c>
      <c r="G3" s="173" t="e">
        <f>#REF!</f>
        <v>#REF!</v>
      </c>
      <c r="H3" s="173" t="e">
        <f>#REF!</f>
        <v>#REF!</v>
      </c>
      <c r="I3" s="173" t="e">
        <f>#REF!</f>
        <v>#REF!</v>
      </c>
      <c r="J3" s="173" t="e">
        <f>#REF!</f>
        <v>#REF!</v>
      </c>
      <c r="K3" s="173" t="e">
        <f>#REF!</f>
        <v>#REF!</v>
      </c>
      <c r="L3" s="173" t="e">
        <f>#REF!</f>
        <v>#REF!</v>
      </c>
      <c r="M3" s="173" t="e">
        <f>#REF!</f>
        <v>#REF!</v>
      </c>
      <c r="N3" s="173" t="e">
        <f>#REF!</f>
        <v>#REF!</v>
      </c>
      <c r="O3" s="173" t="e">
        <f>#REF!</f>
        <v>#REF!</v>
      </c>
      <c r="P3" s="181" t="e">
        <f>#REF!</f>
        <v>#REF!</v>
      </c>
    </row>
    <row r="4" s="163" customFormat="1" customHeight="1" spans="1:16">
      <c r="A4" s="174" t="e">
        <f>#REF!</f>
        <v>#REF!</v>
      </c>
      <c r="B4" s="175" t="e">
        <f>#REF!</f>
        <v>#REF!</v>
      </c>
      <c r="C4" s="176" t="e">
        <f>#REF!</f>
        <v>#REF!</v>
      </c>
      <c r="D4" s="176" t="e">
        <f>#REF!</f>
        <v>#REF!</v>
      </c>
      <c r="E4" s="177" t="e">
        <f>#REF!</f>
        <v>#REF!</v>
      </c>
      <c r="F4" s="177" t="e">
        <f>#REF!</f>
        <v>#REF!</v>
      </c>
      <c r="G4" s="177" t="e">
        <f>#REF!</f>
        <v>#REF!</v>
      </c>
      <c r="H4" s="178" t="e">
        <f>#REF!</f>
        <v>#REF!</v>
      </c>
      <c r="I4" s="178" t="e">
        <f>#REF!</f>
        <v>#REF!</v>
      </c>
      <c r="J4" s="178" t="e">
        <f>#REF!</f>
        <v>#REF!</v>
      </c>
      <c r="K4" s="178" t="e">
        <f>#REF!</f>
        <v>#REF!</v>
      </c>
      <c r="L4" s="178" t="e">
        <f>#REF!</f>
        <v>#REF!</v>
      </c>
      <c r="M4" s="178" t="e">
        <f>#REF!</f>
        <v>#REF!</v>
      </c>
      <c r="N4" s="177" t="e">
        <f>#REF!</f>
        <v>#REF!</v>
      </c>
      <c r="O4" s="177" t="e">
        <f>#REF!</f>
        <v>#REF!</v>
      </c>
      <c r="P4" s="182" t="e">
        <f>#REF!</f>
        <v>#REF!</v>
      </c>
    </row>
    <row r="5" s="163" customFormat="1" ht="24.75" customHeight="1" spans="1:16">
      <c r="A5" s="179"/>
      <c r="B5" s="166"/>
      <c r="C5" s="167"/>
      <c r="E5" s="168" t="e">
        <f>#REF!</f>
        <v>#REF!</v>
      </c>
      <c r="F5" s="169"/>
      <c r="G5" s="170"/>
      <c r="H5" s="168" t="e">
        <f>#REF!</f>
        <v>#REF!</v>
      </c>
      <c r="I5" s="169"/>
      <c r="J5" s="170"/>
      <c r="K5" s="183" t="e">
        <f>#REF!</f>
        <v>#REF!</v>
      </c>
      <c r="L5" s="184"/>
      <c r="M5" s="185"/>
      <c r="N5" s="183" t="e">
        <f>#REF!</f>
        <v>#REF!</v>
      </c>
      <c r="O5" s="184"/>
      <c r="P5" s="185"/>
    </row>
    <row r="6" s="163" customFormat="1" ht="24.75" customHeight="1" spans="1:16">
      <c r="A6" s="171" t="e">
        <f>#REF!</f>
        <v>#REF!</v>
      </c>
      <c r="B6" s="172" t="e">
        <f>#REF!</f>
        <v>#REF!</v>
      </c>
      <c r="C6" s="173" t="e">
        <f>#REF!</f>
        <v>#REF!</v>
      </c>
      <c r="D6" s="173" t="e">
        <f>#REF!</f>
        <v>#REF!</v>
      </c>
      <c r="E6" s="173" t="e">
        <f>#REF!</f>
        <v>#REF!</v>
      </c>
      <c r="F6" s="173" t="e">
        <f>#REF!</f>
        <v>#REF!</v>
      </c>
      <c r="G6" s="173" t="e">
        <f>#REF!</f>
        <v>#REF!</v>
      </c>
      <c r="H6" s="173" t="e">
        <f>#REF!</f>
        <v>#REF!</v>
      </c>
      <c r="I6" s="173" t="e">
        <f>#REF!</f>
        <v>#REF!</v>
      </c>
      <c r="J6" s="173" t="e">
        <f>#REF!</f>
        <v>#REF!</v>
      </c>
      <c r="K6" s="173" t="e">
        <f>#REF!</f>
        <v>#REF!</v>
      </c>
      <c r="L6" s="173" t="e">
        <f>#REF!</f>
        <v>#REF!</v>
      </c>
      <c r="M6" s="173" t="e">
        <f>#REF!</f>
        <v>#REF!</v>
      </c>
      <c r="N6" s="173" t="e">
        <f>#REF!</f>
        <v>#REF!</v>
      </c>
      <c r="O6" s="173" t="e">
        <f>#REF!</f>
        <v>#REF!</v>
      </c>
      <c r="P6" s="173" t="e">
        <f>#REF!</f>
        <v>#REF!</v>
      </c>
    </row>
    <row r="7" s="163" customFormat="1" ht="24.75" customHeight="1" spans="1:25">
      <c r="A7" s="174" t="e">
        <f>#REF!</f>
        <v>#REF!</v>
      </c>
      <c r="B7" s="175" t="e">
        <f>#REF!</f>
        <v>#REF!</v>
      </c>
      <c r="C7" s="176" t="e">
        <f>#REF!</f>
        <v>#REF!</v>
      </c>
      <c r="D7" s="176" t="e">
        <f>#REF!</f>
        <v>#REF!</v>
      </c>
      <c r="E7" s="180" t="e">
        <f>#REF!</f>
        <v>#REF!</v>
      </c>
      <c r="F7" s="180" t="e">
        <f>#REF!</f>
        <v>#REF!</v>
      </c>
      <c r="G7" s="180" t="e">
        <f>#REF!</f>
        <v>#REF!</v>
      </c>
      <c r="H7" s="180" t="e">
        <f>#REF!</f>
        <v>#REF!</v>
      </c>
      <c r="I7" s="180" t="e">
        <f>#REF!</f>
        <v>#REF!</v>
      </c>
      <c r="J7" s="180" t="e">
        <f>#REF!</f>
        <v>#REF!</v>
      </c>
      <c r="K7" s="178" t="e">
        <f>#REF!</f>
        <v>#REF!</v>
      </c>
      <c r="L7" s="178" t="e">
        <f>#REF!</f>
        <v>#REF!</v>
      </c>
      <c r="M7" s="178" t="e">
        <f>#REF!</f>
        <v>#REF!</v>
      </c>
      <c r="N7" s="178" t="e">
        <f>#REF!</f>
        <v>#REF!</v>
      </c>
      <c r="O7" s="178" t="e">
        <f>#REF!</f>
        <v>#REF!</v>
      </c>
      <c r="P7" s="178" t="e">
        <f>#REF!</f>
        <v>#REF!</v>
      </c>
      <c r="Q7" s="186"/>
      <c r="R7" s="186"/>
      <c r="S7" s="187"/>
      <c r="T7" s="187"/>
      <c r="U7" s="187"/>
      <c r="V7" s="187"/>
      <c r="W7" s="187"/>
      <c r="X7" s="187"/>
      <c r="Y7" s="187"/>
    </row>
  </sheetData>
  <mergeCells count="10">
    <mergeCell ref="B2:C2"/>
    <mergeCell ref="E2:G2"/>
    <mergeCell ref="H2:J2"/>
    <mergeCell ref="K2:M2"/>
    <mergeCell ref="N2:P2"/>
    <mergeCell ref="B5:C5"/>
    <mergeCell ref="E5:G5"/>
    <mergeCell ref="H5:J5"/>
    <mergeCell ref="K5:M5"/>
    <mergeCell ref="N5:P5"/>
  </mergeCells>
  <pageMargins left="0.75" right="0.75" top="1" bottom="1" header="0.5" footer="0.5"/>
  <pageSetup paperSize="9" firstPageNumber="4294963191" pageOrder="overThenDown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87"/>
  <sheetViews>
    <sheetView showGridLines="0" showZeros="0" tabSelected="1" topLeftCell="A54" workbookViewId="0">
      <selection activeCell="K70" sqref="K70"/>
    </sheetView>
  </sheetViews>
  <sheetFormatPr defaultColWidth="9" defaultRowHeight="24.75" customHeight="1"/>
  <cols>
    <col min="1" max="1" width="3.875" style="93" customWidth="1"/>
    <col min="2" max="2" width="6.375" style="93" customWidth="1"/>
    <col min="3" max="3" width="11.875" style="93" customWidth="1"/>
    <col min="4" max="4" width="15.625" style="93" customWidth="1"/>
    <col min="5" max="5" width="10.375" style="93" customWidth="1"/>
    <col min="6" max="38" width="12.375" style="93" customWidth="1"/>
    <col min="39" max="259" width="9" style="93" customWidth="1"/>
  </cols>
  <sheetData>
    <row r="1" customHeight="1" spans="1:2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ht="12.75" customHeight="1" spans="1:29">
      <c r="A2" s="94"/>
      <c r="B2" s="95"/>
      <c r="C2" s="95">
        <f ca="1">NOW()</f>
        <v>45196.3969560185</v>
      </c>
      <c r="D2" s="96"/>
      <c r="E2" s="94"/>
      <c r="F2" s="97" t="s">
        <v>4</v>
      </c>
      <c r="G2" s="97"/>
      <c r="H2" s="97"/>
      <c r="I2" s="97"/>
      <c r="J2" s="97"/>
      <c r="K2" s="97"/>
      <c r="L2" s="97"/>
      <c r="M2" s="97"/>
      <c r="N2" s="97"/>
      <c r="O2" s="97"/>
      <c r="P2" s="97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ht="12" customHeight="1" spans="1:29">
      <c r="A3" s="94"/>
      <c r="B3" s="94"/>
      <c r="C3" s="94"/>
      <c r="D3" s="94"/>
      <c r="E3" s="94"/>
      <c r="F3" s="97" t="s">
        <v>5</v>
      </c>
      <c r="G3" s="97"/>
      <c r="H3" s="97"/>
      <c r="I3" s="97"/>
      <c r="J3" s="97"/>
      <c r="K3" s="97"/>
      <c r="L3" s="97"/>
      <c r="M3" s="97"/>
      <c r="N3" s="97"/>
      <c r="O3" s="97"/>
      <c r="P3" s="97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ht="12.75" customHeight="1" spans="1:29">
      <c r="A4" s="94"/>
      <c r="B4" s="94"/>
      <c r="C4" s="94"/>
      <c r="D4" s="94"/>
      <c r="E4" s="97"/>
      <c r="F4" s="98"/>
      <c r="G4" s="98"/>
      <c r="H4" s="98"/>
      <c r="I4" s="98"/>
      <c r="J4" s="98"/>
      <c r="K4" s="98"/>
      <c r="L4" s="97"/>
      <c r="M4" s="97"/>
      <c r="N4" s="132"/>
      <c r="O4" s="97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</row>
    <row r="5" ht="12.75" customHeight="1" spans="6:17">
      <c r="F5" s="99"/>
      <c r="G5" s="100" t="s">
        <v>6</v>
      </c>
      <c r="H5" s="100"/>
      <c r="I5" s="99"/>
      <c r="J5" s="100" t="s">
        <v>7</v>
      </c>
      <c r="K5" s="100"/>
      <c r="L5" s="99"/>
      <c r="M5" s="100" t="s">
        <v>8</v>
      </c>
      <c r="N5" s="100"/>
      <c r="O5" s="124"/>
      <c r="P5" s="125" t="s">
        <v>6</v>
      </c>
      <c r="Q5" s="145"/>
    </row>
    <row r="6" ht="12.75" customHeight="1" spans="1:24">
      <c r="A6" s="101" t="s">
        <v>9</v>
      </c>
      <c r="B6" s="101" t="s">
        <v>0</v>
      </c>
      <c r="C6" s="101" t="s">
        <v>1</v>
      </c>
      <c r="D6" s="101" t="s">
        <v>2</v>
      </c>
      <c r="E6" s="102" t="s">
        <v>3</v>
      </c>
      <c r="F6" s="103" t="s">
        <v>10</v>
      </c>
      <c r="G6" s="104" t="s">
        <v>11</v>
      </c>
      <c r="H6" s="104" t="s">
        <v>12</v>
      </c>
      <c r="I6" s="104" t="s">
        <v>10</v>
      </c>
      <c r="J6" s="104" t="s">
        <v>11</v>
      </c>
      <c r="K6" s="104" t="s">
        <v>12</v>
      </c>
      <c r="L6" s="104" t="s">
        <v>10</v>
      </c>
      <c r="M6" s="104" t="s">
        <v>11</v>
      </c>
      <c r="N6" s="104" t="s">
        <v>12</v>
      </c>
      <c r="O6" s="104" t="s">
        <v>10</v>
      </c>
      <c r="P6" s="104" t="s">
        <v>11</v>
      </c>
      <c r="Q6" s="104" t="s">
        <v>12</v>
      </c>
      <c r="R6" s="102" t="s">
        <v>13</v>
      </c>
      <c r="S6" s="94"/>
      <c r="T6" s="94"/>
      <c r="U6" s="94"/>
      <c r="X6" s="94"/>
    </row>
    <row r="7" s="90" customFormat="1" ht="12.75" customHeight="1" spans="1:29">
      <c r="A7" s="105">
        <v>1</v>
      </c>
      <c r="B7" s="104" t="s">
        <v>14</v>
      </c>
      <c r="C7" s="17" t="s">
        <v>15</v>
      </c>
      <c r="D7" s="16" t="s">
        <v>16</v>
      </c>
      <c r="E7" s="106" t="s">
        <v>17</v>
      </c>
      <c r="F7" s="107">
        <v>45190.9583333333</v>
      </c>
      <c r="G7" s="107">
        <v>45191.1458333333</v>
      </c>
      <c r="H7" s="107">
        <v>45191.5833333333</v>
      </c>
      <c r="I7" s="107">
        <v>45194.2916666667</v>
      </c>
      <c r="J7" s="107">
        <v>45194.3541666667</v>
      </c>
      <c r="K7" s="107">
        <v>45194.9583333333</v>
      </c>
      <c r="L7" s="107">
        <v>45195</v>
      </c>
      <c r="M7" s="107">
        <v>45195.3333333333</v>
      </c>
      <c r="N7" s="107">
        <v>45195.625</v>
      </c>
      <c r="O7" s="133">
        <v>45197.8333333333</v>
      </c>
      <c r="P7" s="107"/>
      <c r="Q7" s="107"/>
      <c r="R7" s="51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</row>
    <row r="8" s="90" customFormat="1" ht="12.75" customHeight="1" spans="1:32">
      <c r="A8" s="105"/>
      <c r="B8" s="104" t="s">
        <v>14</v>
      </c>
      <c r="C8" s="17" t="s">
        <v>15</v>
      </c>
      <c r="D8" s="16" t="s">
        <v>16</v>
      </c>
      <c r="E8" s="106" t="s">
        <v>18</v>
      </c>
      <c r="F8" s="107">
        <v>45183.8333333333</v>
      </c>
      <c r="G8" s="107">
        <v>45184.4166666667</v>
      </c>
      <c r="H8" s="107">
        <v>45184.9583333333</v>
      </c>
      <c r="I8" s="107">
        <v>45187.4166666667</v>
      </c>
      <c r="J8" s="107">
        <v>45187.4375</v>
      </c>
      <c r="K8" s="107">
        <v>45187.7916666667</v>
      </c>
      <c r="L8" s="107">
        <v>45188.3333333333</v>
      </c>
      <c r="M8" s="107">
        <v>45188.3541666667</v>
      </c>
      <c r="N8" s="107">
        <v>45188.625</v>
      </c>
      <c r="O8" s="107">
        <v>45190.9583333333</v>
      </c>
      <c r="P8" s="107">
        <v>45191.1458333333</v>
      </c>
      <c r="Q8" s="107">
        <v>45191.5833333333</v>
      </c>
      <c r="R8" s="51"/>
      <c r="S8" s="94"/>
      <c r="T8" s="94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</row>
    <row r="9" ht="12.75" customHeight="1" spans="1:33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G9" s="94"/>
    </row>
    <row r="10" ht="12.75" customHeight="1" spans="6:33">
      <c r="F10" s="99"/>
      <c r="G10" s="100" t="s">
        <v>6</v>
      </c>
      <c r="H10" s="100"/>
      <c r="I10" s="99"/>
      <c r="J10" s="100" t="s">
        <v>19</v>
      </c>
      <c r="K10" s="100"/>
      <c r="L10" s="99"/>
      <c r="M10" s="100" t="s">
        <v>20</v>
      </c>
      <c r="N10" s="100"/>
      <c r="O10" s="124"/>
      <c r="P10" s="125" t="s">
        <v>6</v>
      </c>
      <c r="Q10" s="145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G10" s="94"/>
    </row>
    <row r="11" ht="12.75" customHeight="1" spans="1:35">
      <c r="A11" s="101" t="s">
        <v>9</v>
      </c>
      <c r="B11" s="101" t="s">
        <v>0</v>
      </c>
      <c r="C11" s="101" t="s">
        <v>1</v>
      </c>
      <c r="D11" s="101" t="s">
        <v>2</v>
      </c>
      <c r="E11" s="102" t="s">
        <v>3</v>
      </c>
      <c r="F11" s="108" t="s">
        <v>10</v>
      </c>
      <c r="G11" s="104" t="s">
        <v>11</v>
      </c>
      <c r="H11" s="104" t="s">
        <v>12</v>
      </c>
      <c r="I11" s="104" t="s">
        <v>10</v>
      </c>
      <c r="J11" s="104" t="s">
        <v>11</v>
      </c>
      <c r="K11" s="104" t="s">
        <v>12</v>
      </c>
      <c r="L11" s="104" t="s">
        <v>10</v>
      </c>
      <c r="M11" s="104" t="s">
        <v>11</v>
      </c>
      <c r="N11" s="104" t="s">
        <v>12</v>
      </c>
      <c r="O11" s="104" t="s">
        <v>10</v>
      </c>
      <c r="P11" s="122" t="s">
        <v>11</v>
      </c>
      <c r="Q11" s="122" t="s">
        <v>12</v>
      </c>
      <c r="R11" s="102" t="s">
        <v>13</v>
      </c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152"/>
      <c r="AF11" s="152"/>
      <c r="AG11" s="94"/>
      <c r="AH11" s="152"/>
      <c r="AI11" s="152"/>
    </row>
    <row r="12" ht="12.75" customHeight="1" spans="1:41">
      <c r="A12" s="105">
        <v>2</v>
      </c>
      <c r="B12" s="16" t="s">
        <v>21</v>
      </c>
      <c r="C12" s="17" t="s">
        <v>22</v>
      </c>
      <c r="D12" s="16" t="s">
        <v>23</v>
      </c>
      <c r="E12" s="106" t="s">
        <v>17</v>
      </c>
      <c r="F12" s="107">
        <v>45193.25</v>
      </c>
      <c r="G12" s="107">
        <v>45194.9166666667</v>
      </c>
      <c r="H12" s="107">
        <v>45195.2083333333</v>
      </c>
      <c r="I12" s="107"/>
      <c r="J12" s="107"/>
      <c r="K12" s="107"/>
      <c r="L12" s="133">
        <v>45197.0625</v>
      </c>
      <c r="M12" s="107"/>
      <c r="N12" s="107"/>
      <c r="O12" s="107"/>
      <c r="P12" s="107"/>
      <c r="Q12" s="107"/>
      <c r="R12" s="146"/>
      <c r="S12" s="126"/>
      <c r="T12" s="126"/>
      <c r="U12" s="12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="90" customFormat="1" ht="12.75" customHeight="1" spans="1:41">
      <c r="A13" s="105"/>
      <c r="B13" s="16" t="s">
        <v>21</v>
      </c>
      <c r="C13" s="17" t="s">
        <v>22</v>
      </c>
      <c r="D13" s="16" t="s">
        <v>23</v>
      </c>
      <c r="E13" s="106" t="s">
        <v>18</v>
      </c>
      <c r="F13" s="107">
        <v>45187.1041666667</v>
      </c>
      <c r="G13" s="107">
        <v>45187.8333333333</v>
      </c>
      <c r="H13" s="107">
        <v>45188.2083333333</v>
      </c>
      <c r="I13" s="107">
        <v>45190.75</v>
      </c>
      <c r="J13" s="107">
        <v>45191.3125</v>
      </c>
      <c r="K13" s="107">
        <v>45191.5</v>
      </c>
      <c r="L13" s="107">
        <v>45190.0208333333</v>
      </c>
      <c r="M13" s="107">
        <v>45190.2916666667</v>
      </c>
      <c r="N13" s="107">
        <v>45190.5833333333</v>
      </c>
      <c r="O13" s="107">
        <v>45193.25</v>
      </c>
      <c r="P13" s="107">
        <v>45194.9166666667</v>
      </c>
      <c r="Q13" s="107">
        <v>45195.2083333333</v>
      </c>
      <c r="R13" s="146"/>
      <c r="S13"/>
      <c r="T13"/>
      <c r="U13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ht="12.75" customHeight="1" spans="1:33">
      <c r="A14" s="109"/>
      <c r="B14" s="109"/>
      <c r="E14" s="109"/>
      <c r="F14" s="109"/>
      <c r="G14" s="109"/>
      <c r="H14" s="109"/>
      <c r="I14" s="134"/>
      <c r="J14" s="134"/>
      <c r="K14" s="134"/>
      <c r="L14" s="134"/>
      <c r="M14" s="134"/>
      <c r="N14" s="134"/>
      <c r="O14" s="135"/>
      <c r="P14" s="95"/>
      <c r="Q14" s="95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G14" s="94"/>
    </row>
    <row r="15" ht="12.75" customHeight="1" spans="6:259">
      <c r="F15" s="99"/>
      <c r="G15" s="100" t="s">
        <v>24</v>
      </c>
      <c r="H15" s="100"/>
      <c r="I15" s="99"/>
      <c r="J15" s="100" t="s">
        <v>25</v>
      </c>
      <c r="K15" s="136"/>
      <c r="L15" s="124"/>
      <c r="M15" s="125" t="s">
        <v>24</v>
      </c>
      <c r="N15" s="136"/>
      <c r="P15" s="94"/>
      <c r="Q15" s="94"/>
      <c r="R15" s="94"/>
      <c r="S15" s="94"/>
      <c r="T15" s="94"/>
      <c r="U15" s="94"/>
      <c r="IW15"/>
      <c r="IX15"/>
      <c r="IY15"/>
    </row>
    <row r="16" ht="12.75" customHeight="1" spans="1:259">
      <c r="A16" s="101" t="s">
        <v>9</v>
      </c>
      <c r="B16" s="101" t="s">
        <v>0</v>
      </c>
      <c r="C16" s="101" t="s">
        <v>1</v>
      </c>
      <c r="D16" s="101" t="s">
        <v>2</v>
      </c>
      <c r="E16" s="102" t="s">
        <v>3</v>
      </c>
      <c r="F16" s="103" t="s">
        <v>10</v>
      </c>
      <c r="G16" s="104" t="s">
        <v>11</v>
      </c>
      <c r="H16" s="108" t="s">
        <v>12</v>
      </c>
      <c r="I16" s="104" t="s">
        <v>10</v>
      </c>
      <c r="J16" s="104" t="s">
        <v>11</v>
      </c>
      <c r="K16" s="104" t="s">
        <v>12</v>
      </c>
      <c r="L16" s="104" t="s">
        <v>10</v>
      </c>
      <c r="M16" s="104" t="s">
        <v>11</v>
      </c>
      <c r="N16" s="104" t="s">
        <v>12</v>
      </c>
      <c r="O16" s="102" t="s">
        <v>13</v>
      </c>
      <c r="P16" s="94"/>
      <c r="Q16" s="94"/>
      <c r="R16" s="94"/>
      <c r="S16" s="94"/>
      <c r="T16" s="94"/>
      <c r="U16" s="94"/>
      <c r="IW16"/>
      <c r="IX16"/>
      <c r="IY16"/>
    </row>
    <row r="17" s="90" customFormat="1" ht="12.75" customHeight="1" spans="1:21">
      <c r="A17" s="105">
        <v>3</v>
      </c>
      <c r="B17" s="104" t="s">
        <v>26</v>
      </c>
      <c r="C17" s="110" t="s">
        <v>27</v>
      </c>
      <c r="D17" s="104" t="s">
        <v>28</v>
      </c>
      <c r="E17" s="106" t="s">
        <v>18</v>
      </c>
      <c r="F17" s="107">
        <v>45186.625</v>
      </c>
      <c r="G17" s="107">
        <v>45186.6875</v>
      </c>
      <c r="H17" s="107">
        <v>45187.1458333333</v>
      </c>
      <c r="I17" s="107">
        <v>45189.9166666667</v>
      </c>
      <c r="J17" s="107">
        <v>45190.3125</v>
      </c>
      <c r="K17" s="107">
        <v>45191.0833333333</v>
      </c>
      <c r="L17" s="107">
        <v>45193.7083333333</v>
      </c>
      <c r="M17" s="107">
        <v>45193.9791666667</v>
      </c>
      <c r="N17" s="107">
        <v>45194.4166666667</v>
      </c>
      <c r="O17" s="137"/>
      <c r="P17" s="123"/>
      <c r="Q17" s="123"/>
      <c r="R17" s="123"/>
      <c r="S17" s="123"/>
      <c r="T17" s="123"/>
      <c r="U17" s="123"/>
    </row>
    <row r="18" s="90" customFormat="1" ht="12.75" customHeight="1" spans="1:21">
      <c r="A18" s="105"/>
      <c r="B18" s="104" t="s">
        <v>26</v>
      </c>
      <c r="C18" s="110" t="s">
        <v>27</v>
      </c>
      <c r="D18" s="104" t="s">
        <v>28</v>
      </c>
      <c r="E18" s="106" t="s">
        <v>17</v>
      </c>
      <c r="F18" s="107">
        <v>45193.7083333333</v>
      </c>
      <c r="G18" s="107">
        <v>45193.9791666667</v>
      </c>
      <c r="H18" s="107">
        <v>45194.4583333333</v>
      </c>
      <c r="I18" s="133">
        <v>45197.1666666667</v>
      </c>
      <c r="J18" s="107"/>
      <c r="K18" s="107"/>
      <c r="L18" s="107"/>
      <c r="M18" s="107"/>
      <c r="N18" s="107"/>
      <c r="O18" s="137"/>
      <c r="P18" s="123"/>
      <c r="Q18" s="123"/>
      <c r="R18" s="123"/>
      <c r="S18" s="123"/>
      <c r="T18" s="123"/>
      <c r="U18" s="123"/>
    </row>
    <row r="19" s="90" customFormat="1" ht="12.75" customHeight="1" spans="1:2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123"/>
      <c r="Q19" s="123"/>
      <c r="R19" s="123"/>
      <c r="S19" s="123"/>
      <c r="T19" s="123"/>
      <c r="U19" s="123"/>
    </row>
    <row r="20" ht="12.75" customHeight="1" spans="6:33">
      <c r="F20" s="99"/>
      <c r="G20" s="100" t="s">
        <v>29</v>
      </c>
      <c r="H20" s="100"/>
      <c r="I20" s="138"/>
      <c r="J20" s="114" t="s">
        <v>30</v>
      </c>
      <c r="K20" s="139"/>
      <c r="L20" s="99"/>
      <c r="M20" s="100" t="s">
        <v>20</v>
      </c>
      <c r="N20" s="100"/>
      <c r="O20" s="99"/>
      <c r="P20" s="125" t="s">
        <v>19</v>
      </c>
      <c r="Q20" s="125"/>
      <c r="R20" s="120" t="s">
        <v>29</v>
      </c>
      <c r="S20" s="119"/>
      <c r="T20" s="127"/>
      <c r="U20" s="123"/>
      <c r="V20" s="123"/>
      <c r="W20" s="123"/>
      <c r="X20" s="147"/>
      <c r="AD20" s="94"/>
      <c r="AG20" s="94"/>
    </row>
    <row r="21" ht="12.75" customHeight="1" spans="1:33">
      <c r="A21" s="101" t="s">
        <v>9</v>
      </c>
      <c r="B21" s="101" t="s">
        <v>0</v>
      </c>
      <c r="C21" s="111" t="s">
        <v>1</v>
      </c>
      <c r="D21" s="101" t="s">
        <v>2</v>
      </c>
      <c r="E21" s="102" t="s">
        <v>3</v>
      </c>
      <c r="F21" s="103" t="s">
        <v>10</v>
      </c>
      <c r="G21" s="104" t="s">
        <v>11</v>
      </c>
      <c r="H21" s="104" t="s">
        <v>12</v>
      </c>
      <c r="I21" s="104" t="s">
        <v>10</v>
      </c>
      <c r="J21" s="104" t="s">
        <v>11</v>
      </c>
      <c r="K21" s="104" t="s">
        <v>12</v>
      </c>
      <c r="L21" s="104" t="s">
        <v>10</v>
      </c>
      <c r="M21" s="104" t="s">
        <v>11</v>
      </c>
      <c r="N21" s="104" t="s">
        <v>12</v>
      </c>
      <c r="O21" s="104" t="s">
        <v>10</v>
      </c>
      <c r="P21" s="140" t="s">
        <v>11</v>
      </c>
      <c r="Q21" s="122" t="s">
        <v>12</v>
      </c>
      <c r="R21" s="122" t="s">
        <v>10</v>
      </c>
      <c r="S21" s="140" t="s">
        <v>11</v>
      </c>
      <c r="T21" s="122" t="s">
        <v>12</v>
      </c>
      <c r="U21" s="118" t="s">
        <v>13</v>
      </c>
      <c r="V21" s="123"/>
      <c r="W21" s="123"/>
      <c r="X21" s="90"/>
      <c r="AD21" s="94"/>
      <c r="AG21" s="94"/>
    </row>
    <row r="22" s="90" customFormat="1" ht="12.75" customHeight="1" spans="1:41">
      <c r="A22" s="105">
        <v>4</v>
      </c>
      <c r="B22" s="16" t="s">
        <v>31</v>
      </c>
      <c r="C22" s="17" t="s">
        <v>32</v>
      </c>
      <c r="D22" s="16" t="s">
        <v>33</v>
      </c>
      <c r="E22" s="16" t="s">
        <v>17</v>
      </c>
      <c r="F22" s="107">
        <v>45192.3333333333</v>
      </c>
      <c r="G22" s="107">
        <v>45192.4166666667</v>
      </c>
      <c r="H22" s="107">
        <v>45192.5833333333</v>
      </c>
      <c r="I22" s="107">
        <v>45193</v>
      </c>
      <c r="J22" s="107">
        <v>45193.0208333333</v>
      </c>
      <c r="K22" s="107">
        <v>45193.4375</v>
      </c>
      <c r="L22" s="107">
        <v>45195.625</v>
      </c>
      <c r="M22" s="107">
        <v>45195.6875</v>
      </c>
      <c r="N22" s="107">
        <v>45195.9791666667</v>
      </c>
      <c r="O22" s="107">
        <v>45196.1666666667</v>
      </c>
      <c r="P22" s="107">
        <v>45196.2708333333</v>
      </c>
      <c r="Q22" s="133">
        <v>45196.5625</v>
      </c>
      <c r="R22" s="133">
        <v>45198.5416666667</v>
      </c>
      <c r="S22" s="107"/>
      <c r="T22" s="107"/>
      <c r="U22" s="146"/>
      <c r="V22" s="123"/>
      <c r="W22" s="123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="90" customFormat="1" ht="12.75" customHeight="1" spans="1:41">
      <c r="A23" s="105"/>
      <c r="B23" s="16" t="s">
        <v>31</v>
      </c>
      <c r="C23" s="17" t="s">
        <v>32</v>
      </c>
      <c r="D23" s="16" t="s">
        <v>33</v>
      </c>
      <c r="E23" s="16" t="s">
        <v>18</v>
      </c>
      <c r="F23" s="107">
        <v>45185.3333333333</v>
      </c>
      <c r="G23" s="107">
        <v>45185.6875</v>
      </c>
      <c r="H23" s="107">
        <v>45185.875</v>
      </c>
      <c r="I23" s="107">
        <v>45186.25</v>
      </c>
      <c r="J23" s="107">
        <v>45186.2916666667</v>
      </c>
      <c r="K23" s="107">
        <v>45186.6666666667</v>
      </c>
      <c r="L23" s="107">
        <v>45189.6666666667</v>
      </c>
      <c r="M23" s="107">
        <v>45189.7083333333</v>
      </c>
      <c r="N23" s="107">
        <v>45189.9166666667</v>
      </c>
      <c r="O23" s="107">
        <v>45188.8958333333</v>
      </c>
      <c r="P23" s="107">
        <v>45189.2916666667</v>
      </c>
      <c r="Q23" s="107">
        <v>45189.4375</v>
      </c>
      <c r="R23" s="107">
        <v>45192.3333333333</v>
      </c>
      <c r="S23" s="107">
        <v>45192.4166666667</v>
      </c>
      <c r="T23" s="107">
        <v>45192.5833333333</v>
      </c>
      <c r="U23" s="146"/>
      <c r="V23" s="123"/>
      <c r="W23" s="123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ht="12.75" customHeight="1" spans="20:20">
      <c r="T24" s="94"/>
    </row>
    <row r="25" s="90" customFormat="1" ht="12.75" customHeight="1" spans="1:29">
      <c r="A25" s="112"/>
      <c r="B25" s="93"/>
      <c r="C25" s="93"/>
      <c r="D25" s="93"/>
      <c r="E25" s="93"/>
      <c r="F25" s="99"/>
      <c r="G25" s="100" t="s">
        <v>34</v>
      </c>
      <c r="H25" s="100"/>
      <c r="I25" s="115"/>
      <c r="J25" s="100" t="s">
        <v>30</v>
      </c>
      <c r="K25" s="141"/>
      <c r="L25" s="100"/>
      <c r="M25" s="100" t="s">
        <v>7</v>
      </c>
      <c r="N25" s="100"/>
      <c r="O25" s="99"/>
      <c r="P25" s="100" t="s">
        <v>8</v>
      </c>
      <c r="Q25" s="100"/>
      <c r="R25" s="99"/>
      <c r="S25" s="100" t="s">
        <v>35</v>
      </c>
      <c r="T25" s="125"/>
      <c r="U25" s="99"/>
      <c r="V25" s="100" t="s">
        <v>36</v>
      </c>
      <c r="W25" s="100"/>
      <c r="X25" s="99"/>
      <c r="Y25" s="100" t="s">
        <v>25</v>
      </c>
      <c r="Z25" s="100"/>
      <c r="AA25" s="115" t="s">
        <v>34</v>
      </c>
      <c r="AB25" s="114"/>
      <c r="AC25" s="141"/>
    </row>
    <row r="26" ht="12.75" customHeight="1" spans="1:259">
      <c r="A26" s="101" t="s">
        <v>9</v>
      </c>
      <c r="B26" s="101" t="s">
        <v>0</v>
      </c>
      <c r="C26" s="111" t="s">
        <v>1</v>
      </c>
      <c r="D26" s="101" t="s">
        <v>2</v>
      </c>
      <c r="E26" s="102" t="s">
        <v>3</v>
      </c>
      <c r="F26" s="104" t="s">
        <v>10</v>
      </c>
      <c r="G26" s="104" t="s">
        <v>11</v>
      </c>
      <c r="H26" s="104" t="s">
        <v>12</v>
      </c>
      <c r="I26" s="104" t="s">
        <v>10</v>
      </c>
      <c r="J26" s="104" t="s">
        <v>11</v>
      </c>
      <c r="K26" s="104" t="s">
        <v>12</v>
      </c>
      <c r="L26" s="104" t="s">
        <v>10</v>
      </c>
      <c r="M26" s="104" t="s">
        <v>11</v>
      </c>
      <c r="N26" s="104" t="s">
        <v>12</v>
      </c>
      <c r="O26" s="104" t="s">
        <v>10</v>
      </c>
      <c r="P26" s="104" t="s">
        <v>11</v>
      </c>
      <c r="Q26" s="104" t="s">
        <v>12</v>
      </c>
      <c r="R26" s="104" t="s">
        <v>10</v>
      </c>
      <c r="S26" s="104" t="s">
        <v>11</v>
      </c>
      <c r="T26" s="122" t="s">
        <v>12</v>
      </c>
      <c r="U26" s="104" t="s">
        <v>10</v>
      </c>
      <c r="V26" s="104" t="s">
        <v>11</v>
      </c>
      <c r="W26" s="104" t="s">
        <v>12</v>
      </c>
      <c r="X26" s="104" t="s">
        <v>10</v>
      </c>
      <c r="Y26" s="104" t="s">
        <v>11</v>
      </c>
      <c r="Z26" s="104" t="s">
        <v>12</v>
      </c>
      <c r="AA26" s="104" t="s">
        <v>10</v>
      </c>
      <c r="AB26" s="104" t="s">
        <v>11</v>
      </c>
      <c r="AC26" s="104" t="s">
        <v>12</v>
      </c>
      <c r="AD26" s="102" t="s">
        <v>13</v>
      </c>
      <c r="IT26"/>
      <c r="IU26"/>
      <c r="IV26"/>
      <c r="IW26"/>
      <c r="IX26"/>
      <c r="IY26"/>
    </row>
    <row r="27" customFormat="1" ht="12.75" customHeight="1" spans="1:253">
      <c r="A27" s="105">
        <v>5</v>
      </c>
      <c r="B27" s="104" t="s">
        <v>37</v>
      </c>
      <c r="C27" s="110" t="s">
        <v>38</v>
      </c>
      <c r="D27" s="104" t="s">
        <v>39</v>
      </c>
      <c r="E27" s="106" t="s">
        <v>17</v>
      </c>
      <c r="F27" s="107">
        <v>45191.375</v>
      </c>
      <c r="G27" s="107">
        <v>45191.4583333333</v>
      </c>
      <c r="H27" s="107">
        <v>45192.125</v>
      </c>
      <c r="I27" s="107">
        <v>45192.7083333333</v>
      </c>
      <c r="J27" s="107">
        <v>45192.8333333333</v>
      </c>
      <c r="K27" s="107">
        <v>45193.25</v>
      </c>
      <c r="L27" s="107">
        <v>45196.2083333333</v>
      </c>
      <c r="M27" s="107">
        <v>45196.3333333333</v>
      </c>
      <c r="N27" s="133">
        <v>45196.75</v>
      </c>
      <c r="O27" s="133">
        <v>45196.7916666667</v>
      </c>
      <c r="P27" s="133">
        <v>45196.8541666667</v>
      </c>
      <c r="Q27" s="133">
        <v>45197.4583333333</v>
      </c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49"/>
      <c r="AE27" s="6"/>
      <c r="AF27" s="6"/>
      <c r="AG27" s="6"/>
      <c r="AH27" s="6"/>
      <c r="AI27" s="6"/>
      <c r="AJ27" s="6"/>
      <c r="AK27" s="6"/>
      <c r="AL27" s="6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3"/>
    </row>
    <row r="28" customFormat="1" ht="12.75" customHeight="1" spans="1:253">
      <c r="A28" s="105"/>
      <c r="B28" s="104" t="s">
        <v>37</v>
      </c>
      <c r="C28" s="110" t="s">
        <v>40</v>
      </c>
      <c r="D28" s="104" t="s">
        <v>41</v>
      </c>
      <c r="E28" s="106" t="s">
        <v>18</v>
      </c>
      <c r="F28" s="107">
        <v>45184.375</v>
      </c>
      <c r="G28" s="107">
        <v>45184.4583333333</v>
      </c>
      <c r="H28" s="107">
        <v>45184.9791666667</v>
      </c>
      <c r="I28" s="107">
        <v>45185.6875</v>
      </c>
      <c r="J28" s="107">
        <v>45185.7291666667</v>
      </c>
      <c r="K28" s="107">
        <v>45186.4166666667</v>
      </c>
      <c r="L28" s="107">
        <v>45189.2916666667</v>
      </c>
      <c r="M28" s="107">
        <v>45189.3333333333</v>
      </c>
      <c r="N28" s="107">
        <v>45189.7083333333</v>
      </c>
      <c r="O28" s="107">
        <v>45189.75</v>
      </c>
      <c r="P28" s="107">
        <v>45189.7916666667</v>
      </c>
      <c r="Q28" s="107">
        <v>45190.25</v>
      </c>
      <c r="R28" s="107">
        <v>45191.25</v>
      </c>
      <c r="S28" s="107">
        <v>45191.75</v>
      </c>
      <c r="T28" s="107">
        <v>45192.2291666667</v>
      </c>
      <c r="U28" s="107">
        <v>45192.2916666667</v>
      </c>
      <c r="V28" s="107">
        <v>45192.3333333333</v>
      </c>
      <c r="W28" s="107">
        <v>45192.6875</v>
      </c>
      <c r="X28" s="107">
        <v>45193.5</v>
      </c>
      <c r="Y28" s="107">
        <v>45193.5208333333</v>
      </c>
      <c r="Z28" s="107">
        <v>45193.875</v>
      </c>
      <c r="AA28" s="133">
        <v>45197.4583333333</v>
      </c>
      <c r="AB28" s="107"/>
      <c r="AC28" s="107"/>
      <c r="AD28" s="149"/>
      <c r="AE28" s="6"/>
      <c r="AF28" s="6"/>
      <c r="AG28" s="6"/>
      <c r="AH28" s="6"/>
      <c r="AI28" s="6"/>
      <c r="AJ28" s="6"/>
      <c r="AK28" s="6"/>
      <c r="AL28" s="6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</row>
    <row r="29" customFormat="1" ht="12.75" customHeight="1" spans="1:253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6"/>
      <c r="AF29" s="6"/>
      <c r="AG29" s="6"/>
      <c r="AH29" s="6"/>
      <c r="AI29" s="6"/>
      <c r="AJ29" s="6"/>
      <c r="AK29" s="6"/>
      <c r="AL29" s="6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3"/>
    </row>
    <row r="30" ht="12.75" customHeight="1" spans="1:4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142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="90" customFormat="1" ht="12.75" customHeight="1" spans="1:17">
      <c r="A31" s="112"/>
      <c r="B31" s="93"/>
      <c r="C31" s="93"/>
      <c r="D31" s="93"/>
      <c r="E31" s="93"/>
      <c r="F31" s="99"/>
      <c r="G31" s="100" t="s">
        <v>24</v>
      </c>
      <c r="H31" s="100"/>
      <c r="I31" s="99"/>
      <c r="J31" s="100" t="s">
        <v>35</v>
      </c>
      <c r="K31" s="100"/>
      <c r="L31" s="143"/>
      <c r="M31" s="100" t="s">
        <v>36</v>
      </c>
      <c r="N31" s="100"/>
      <c r="O31" s="99"/>
      <c r="P31" s="100" t="s">
        <v>24</v>
      </c>
      <c r="Q31" s="136"/>
    </row>
    <row r="32" s="90" customFormat="1" ht="12.75" customHeight="1" spans="1:18">
      <c r="A32" s="113" t="s">
        <v>9</v>
      </c>
      <c r="B32" s="101" t="s">
        <v>0</v>
      </c>
      <c r="C32" s="101" t="s">
        <v>1</v>
      </c>
      <c r="D32" s="101" t="s">
        <v>2</v>
      </c>
      <c r="E32" s="102" t="s">
        <v>3</v>
      </c>
      <c r="F32" s="114" t="s">
        <v>10</v>
      </c>
      <c r="G32" s="115" t="s">
        <v>11</v>
      </c>
      <c r="H32" s="115" t="s">
        <v>12</v>
      </c>
      <c r="I32" s="115" t="s">
        <v>10</v>
      </c>
      <c r="J32" s="115" t="s">
        <v>11</v>
      </c>
      <c r="K32" s="115" t="s">
        <v>12</v>
      </c>
      <c r="L32" s="115" t="s">
        <v>10</v>
      </c>
      <c r="M32" s="115" t="s">
        <v>11</v>
      </c>
      <c r="N32" s="115" t="s">
        <v>12</v>
      </c>
      <c r="O32" s="120" t="s">
        <v>10</v>
      </c>
      <c r="P32" s="124" t="s">
        <v>11</v>
      </c>
      <c r="Q32" s="115" t="s">
        <v>12</v>
      </c>
      <c r="R32" s="148" t="s">
        <v>13</v>
      </c>
    </row>
    <row r="33" s="90" customFormat="1" ht="12.75" customHeight="1" spans="1:18">
      <c r="A33" s="105">
        <v>6</v>
      </c>
      <c r="B33" s="101" t="s">
        <v>42</v>
      </c>
      <c r="C33" s="110" t="s">
        <v>43</v>
      </c>
      <c r="D33" s="104" t="s">
        <v>44</v>
      </c>
      <c r="E33" s="16" t="s">
        <v>17</v>
      </c>
      <c r="F33" s="107">
        <v>45193.875</v>
      </c>
      <c r="G33" s="107">
        <v>45194</v>
      </c>
      <c r="H33" s="107">
        <v>45194.5416666667</v>
      </c>
      <c r="I33" s="133">
        <v>45197.6458333333</v>
      </c>
      <c r="J33" s="144"/>
      <c r="K33" s="144"/>
      <c r="L33" s="144"/>
      <c r="M33" s="144"/>
      <c r="N33" s="144"/>
      <c r="O33" s="107"/>
      <c r="P33" s="107"/>
      <c r="Q33" s="107"/>
      <c r="R33" s="149"/>
    </row>
    <row r="34" s="90" customFormat="1" ht="12.75" customHeight="1" spans="1:41">
      <c r="A34" s="16"/>
      <c r="B34" s="16" t="s">
        <v>42</v>
      </c>
      <c r="C34" s="116" t="s">
        <v>45</v>
      </c>
      <c r="D34" s="108" t="s">
        <v>46</v>
      </c>
      <c r="E34" s="104" t="s">
        <v>47</v>
      </c>
      <c r="F34" s="107">
        <v>45184.3333333333</v>
      </c>
      <c r="G34" s="107">
        <v>45184.6666666667</v>
      </c>
      <c r="H34" s="107">
        <v>45185.3125</v>
      </c>
      <c r="I34" s="107">
        <v>45188.2916666667</v>
      </c>
      <c r="J34" s="107">
        <v>45188.3125</v>
      </c>
      <c r="K34" s="107">
        <v>45189.25</v>
      </c>
      <c r="L34" s="107">
        <v>45189.2916666667</v>
      </c>
      <c r="M34" s="107">
        <v>45189.3333333333</v>
      </c>
      <c r="N34" s="107">
        <v>45189.6666666667</v>
      </c>
      <c r="O34" s="107">
        <v>45192.4166666667</v>
      </c>
      <c r="P34" s="107">
        <v>45192.5416666667</v>
      </c>
      <c r="Q34" s="107">
        <v>45193.0833333333</v>
      </c>
      <c r="R34" s="5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ht="12.75" customHeight="1" spans="1:18">
      <c r="A35" s="1"/>
      <c r="B35" s="1"/>
      <c r="C35" s="1"/>
      <c r="D35" s="1"/>
      <c r="E35" s="1"/>
      <c r="F35" s="117"/>
      <c r="G35" s="117"/>
      <c r="H35" s="117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ht="13" customHeight="1"/>
    <row r="37" s="90" customFormat="1" ht="12.75" customHeight="1" spans="1:17">
      <c r="A37" s="112"/>
      <c r="B37" s="93"/>
      <c r="C37" s="93"/>
      <c r="D37" s="93"/>
      <c r="E37" s="93"/>
      <c r="F37" s="99"/>
      <c r="G37" s="100" t="s">
        <v>24</v>
      </c>
      <c r="H37" s="100"/>
      <c r="I37" s="99"/>
      <c r="J37" s="100" t="s">
        <v>7</v>
      </c>
      <c r="K37" s="100"/>
      <c r="L37" s="99"/>
      <c r="M37" s="100" t="s">
        <v>8</v>
      </c>
      <c r="N37" s="100"/>
      <c r="O37" s="99"/>
      <c r="P37" s="100" t="s">
        <v>24</v>
      </c>
      <c r="Q37" s="136"/>
    </row>
    <row r="38" s="90" customFormat="1" ht="12.75" customHeight="1" spans="1:18">
      <c r="A38" s="113" t="s">
        <v>9</v>
      </c>
      <c r="B38" s="101" t="s">
        <v>0</v>
      </c>
      <c r="C38" s="101" t="s">
        <v>1</v>
      </c>
      <c r="D38" s="101" t="s">
        <v>2</v>
      </c>
      <c r="E38" s="118" t="s">
        <v>3</v>
      </c>
      <c r="F38" s="119" t="s">
        <v>10</v>
      </c>
      <c r="G38" s="120" t="s">
        <v>11</v>
      </c>
      <c r="H38" s="120" t="s">
        <v>12</v>
      </c>
      <c r="I38" s="120" t="s">
        <v>10</v>
      </c>
      <c r="J38" s="120" t="s">
        <v>11</v>
      </c>
      <c r="K38" s="120" t="s">
        <v>12</v>
      </c>
      <c r="L38" s="120" t="s">
        <v>10</v>
      </c>
      <c r="M38" s="120" t="s">
        <v>11</v>
      </c>
      <c r="N38" s="120" t="s">
        <v>12</v>
      </c>
      <c r="O38" s="120" t="s">
        <v>10</v>
      </c>
      <c r="P38" s="120" t="s">
        <v>11</v>
      </c>
      <c r="Q38" s="120" t="s">
        <v>12</v>
      </c>
      <c r="R38" s="148" t="s">
        <v>13</v>
      </c>
    </row>
    <row r="39" s="91" customFormat="1" ht="12.75" customHeight="1" spans="1:87">
      <c r="A39" s="105">
        <v>7</v>
      </c>
      <c r="B39" s="16" t="s">
        <v>48</v>
      </c>
      <c r="C39" s="110" t="s">
        <v>43</v>
      </c>
      <c r="D39" s="104" t="s">
        <v>44</v>
      </c>
      <c r="E39" s="121" t="s">
        <v>18</v>
      </c>
      <c r="F39" s="107">
        <v>45186.7083333333</v>
      </c>
      <c r="G39" s="107">
        <v>45186.875</v>
      </c>
      <c r="H39" s="107">
        <v>45187.625</v>
      </c>
      <c r="I39" s="107">
        <v>45189.9166666667</v>
      </c>
      <c r="J39" s="107">
        <v>45189.9375</v>
      </c>
      <c r="K39" s="107">
        <v>45190.7083333333</v>
      </c>
      <c r="L39" s="107">
        <v>45190.75</v>
      </c>
      <c r="M39" s="107">
        <v>45191</v>
      </c>
      <c r="N39" s="107">
        <v>45191.5</v>
      </c>
      <c r="O39" s="107">
        <v>45193.875</v>
      </c>
      <c r="P39" s="107">
        <v>45194</v>
      </c>
      <c r="Q39" s="107">
        <v>45194.5</v>
      </c>
      <c r="R39" s="137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141"/>
    </row>
    <row r="40" s="90" customFormat="1" ht="12.75" customHeight="1" spans="1:41">
      <c r="A40" s="16"/>
      <c r="B40" s="16" t="s">
        <v>48</v>
      </c>
      <c r="C40" s="116" t="s">
        <v>45</v>
      </c>
      <c r="D40" s="108" t="s">
        <v>46</v>
      </c>
      <c r="E40" s="122" t="s">
        <v>18</v>
      </c>
      <c r="F40" s="107">
        <v>45192.4166666667</v>
      </c>
      <c r="G40" s="107">
        <v>45192.5416666667</v>
      </c>
      <c r="H40" s="107">
        <v>45193.0833333333</v>
      </c>
      <c r="I40" s="107">
        <v>45195.25</v>
      </c>
      <c r="J40" s="107">
        <v>45195.2916666667</v>
      </c>
      <c r="K40" s="107">
        <v>45196.25</v>
      </c>
      <c r="L40" s="107">
        <v>45196.2916666667</v>
      </c>
      <c r="M40" s="107">
        <v>45196.3125</v>
      </c>
      <c r="N40" s="133">
        <v>45196.6666666667</v>
      </c>
      <c r="O40" s="107"/>
      <c r="P40" s="107"/>
      <c r="Q40" s="107"/>
      <c r="R40" s="150"/>
      <c r="S40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="90" customFormat="1" ht="12.75" customHeight="1" spans="5:41"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="90" customFormat="1" ht="12.75" customHeight="1" spans="1:41">
      <c r="A42" s="6"/>
      <c r="B42" s="6"/>
      <c r="C42" s="6"/>
      <c r="D42" s="6"/>
      <c r="E42"/>
      <c r="F42"/>
      <c r="G42"/>
      <c r="H42"/>
      <c r="I42"/>
      <c r="J42"/>
      <c r="K42"/>
      <c r="L42"/>
      <c r="M42"/>
      <c r="N42"/>
      <c r="O42"/>
      <c r="P42"/>
      <c r="Q42"/>
      <c r="R42" s="6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="90" customFormat="1" ht="12.75" customHeight="1" spans="1:17">
      <c r="A43" s="112"/>
      <c r="B43" s="93"/>
      <c r="C43" s="93"/>
      <c r="D43" s="93"/>
      <c r="E43" s="94"/>
      <c r="F43" s="124"/>
      <c r="G43" s="125" t="s">
        <v>24</v>
      </c>
      <c r="H43" s="125"/>
      <c r="I43" s="124"/>
      <c r="J43" s="125" t="s">
        <v>36</v>
      </c>
      <c r="K43" s="125"/>
      <c r="L43" s="124"/>
      <c r="M43" s="125" t="s">
        <v>35</v>
      </c>
      <c r="N43" s="125"/>
      <c r="O43" s="124"/>
      <c r="P43" s="125" t="s">
        <v>24</v>
      </c>
      <c r="Q43" s="145"/>
    </row>
    <row r="44" s="90" customFormat="1" ht="12.75" customHeight="1" spans="1:18">
      <c r="A44" s="113" t="s">
        <v>9</v>
      </c>
      <c r="B44" s="101" t="s">
        <v>0</v>
      </c>
      <c r="C44" s="101" t="s">
        <v>1</v>
      </c>
      <c r="D44" s="101" t="s">
        <v>2</v>
      </c>
      <c r="E44" s="118" t="s">
        <v>3</v>
      </c>
      <c r="F44" s="119" t="s">
        <v>10</v>
      </c>
      <c r="G44" s="120" t="s">
        <v>11</v>
      </c>
      <c r="H44" s="120" t="s">
        <v>12</v>
      </c>
      <c r="I44" s="120" t="s">
        <v>10</v>
      </c>
      <c r="J44" s="120" t="s">
        <v>11</v>
      </c>
      <c r="K44" s="120" t="s">
        <v>12</v>
      </c>
      <c r="L44" s="120" t="s">
        <v>10</v>
      </c>
      <c r="M44" s="120" t="s">
        <v>11</v>
      </c>
      <c r="N44" s="120" t="s">
        <v>12</v>
      </c>
      <c r="O44" s="120" t="s">
        <v>10</v>
      </c>
      <c r="P44" s="124" t="s">
        <v>11</v>
      </c>
      <c r="Q44" s="120" t="s">
        <v>12</v>
      </c>
      <c r="R44" s="148" t="s">
        <v>13</v>
      </c>
    </row>
    <row r="45" s="90" customFormat="1" ht="12.75" customHeight="1" spans="1:18">
      <c r="A45" s="105">
        <v>8</v>
      </c>
      <c r="B45" s="101" t="s">
        <v>49</v>
      </c>
      <c r="C45" s="116" t="s">
        <v>50</v>
      </c>
      <c r="D45" s="108" t="s">
        <v>51</v>
      </c>
      <c r="E45" s="121" t="s">
        <v>18</v>
      </c>
      <c r="F45" s="107">
        <v>45191.7916666667</v>
      </c>
      <c r="G45" s="107">
        <v>45191.8125</v>
      </c>
      <c r="H45" s="107">
        <v>45192.2916666667</v>
      </c>
      <c r="I45" s="107">
        <v>45195.75</v>
      </c>
      <c r="J45" s="107"/>
      <c r="K45" s="107"/>
      <c r="L45" s="107"/>
      <c r="M45" s="107"/>
      <c r="N45" s="107"/>
      <c r="O45" s="107"/>
      <c r="P45" s="107"/>
      <c r="Q45" s="107"/>
      <c r="R45" s="149"/>
    </row>
    <row r="46" s="90" customFormat="1" ht="12.75" customHeight="1" spans="1:41">
      <c r="A46" s="16"/>
      <c r="B46" s="16" t="s">
        <v>49</v>
      </c>
      <c r="C46" s="110" t="s">
        <v>52</v>
      </c>
      <c r="D46" s="104" t="s">
        <v>53</v>
      </c>
      <c r="E46" s="122" t="s">
        <v>47</v>
      </c>
      <c r="F46" s="107">
        <v>45184.7916666667</v>
      </c>
      <c r="G46" s="107">
        <v>45185.0416666667</v>
      </c>
      <c r="H46" s="107">
        <v>45185.5625</v>
      </c>
      <c r="I46" s="107">
        <v>45188.4583333333</v>
      </c>
      <c r="J46" s="107">
        <v>45188.4791666667</v>
      </c>
      <c r="K46" s="107">
        <v>45188.7083333333</v>
      </c>
      <c r="L46" s="107">
        <v>45188.7916666667</v>
      </c>
      <c r="M46" s="107">
        <v>45188.7916666667</v>
      </c>
      <c r="N46" s="107">
        <v>45189.1458333333</v>
      </c>
      <c r="O46" s="107">
        <v>45192</v>
      </c>
      <c r="P46" s="107">
        <v>45192.0416666667</v>
      </c>
      <c r="Q46" s="107">
        <v>45192.6875</v>
      </c>
      <c r="R46" s="14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2.75" customHeight="1" spans="1:18">
      <c r="A47" s="1"/>
      <c r="B47" s="1"/>
      <c r="C47" s="1"/>
      <c r="D47" s="1"/>
      <c r="E47" s="126"/>
      <c r="F47" s="126"/>
      <c r="G47" s="126"/>
      <c r="H47" s="126"/>
      <c r="I47" s="126"/>
      <c r="J47" s="126"/>
      <c r="K47" s="126"/>
      <c r="L47" s="94"/>
      <c r="M47" s="94"/>
      <c r="N47" s="94"/>
      <c r="O47" s="126"/>
      <c r="P47" s="126"/>
      <c r="Q47" s="126"/>
      <c r="R47" s="1"/>
    </row>
    <row r="48" ht="12.75" customHeight="1" spans="5:20"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151"/>
      <c r="S48" s="151"/>
      <c r="T48" s="151"/>
    </row>
    <row r="49" s="90" customFormat="1" ht="12.75" customHeight="1" spans="1:17">
      <c r="A49" s="112"/>
      <c r="B49" s="93"/>
      <c r="C49" s="93"/>
      <c r="D49" s="93"/>
      <c r="E49" s="94"/>
      <c r="F49" s="124"/>
      <c r="G49" s="125" t="s">
        <v>24</v>
      </c>
      <c r="H49" s="125"/>
      <c r="I49" s="124"/>
      <c r="J49" s="125" t="s">
        <v>7</v>
      </c>
      <c r="K49" s="125"/>
      <c r="L49" s="124"/>
      <c r="M49" s="125" t="s">
        <v>8</v>
      </c>
      <c r="N49" s="125"/>
      <c r="O49" s="124"/>
      <c r="P49" s="125" t="s">
        <v>24</v>
      </c>
      <c r="Q49" s="145"/>
    </row>
    <row r="50" s="90" customFormat="1" ht="12.75" customHeight="1" spans="1:18">
      <c r="A50" s="113" t="s">
        <v>9</v>
      </c>
      <c r="B50" s="101" t="s">
        <v>0</v>
      </c>
      <c r="C50" s="101" t="s">
        <v>1</v>
      </c>
      <c r="D50" s="101" t="s">
        <v>2</v>
      </c>
      <c r="E50" s="118" t="s">
        <v>3</v>
      </c>
      <c r="F50" s="119" t="s">
        <v>10</v>
      </c>
      <c r="G50" s="120" t="s">
        <v>11</v>
      </c>
      <c r="H50" s="120" t="s">
        <v>12</v>
      </c>
      <c r="I50" s="120" t="s">
        <v>10</v>
      </c>
      <c r="J50" s="120" t="s">
        <v>11</v>
      </c>
      <c r="K50" s="120" t="s">
        <v>12</v>
      </c>
      <c r="L50" s="120" t="s">
        <v>10</v>
      </c>
      <c r="M50" s="120" t="s">
        <v>11</v>
      </c>
      <c r="N50" s="120" t="s">
        <v>12</v>
      </c>
      <c r="O50" s="120" t="s">
        <v>10</v>
      </c>
      <c r="P50" s="120" t="s">
        <v>11</v>
      </c>
      <c r="Q50" s="120" t="s">
        <v>12</v>
      </c>
      <c r="R50" s="148" t="s">
        <v>13</v>
      </c>
    </row>
    <row r="51" s="91" customFormat="1" ht="12.75" customHeight="1" spans="1:123">
      <c r="A51" s="105">
        <v>9</v>
      </c>
      <c r="B51" s="16" t="s">
        <v>54</v>
      </c>
      <c r="C51" s="110" t="s">
        <v>52</v>
      </c>
      <c r="D51" s="104" t="s">
        <v>53</v>
      </c>
      <c r="E51" s="121" t="s">
        <v>18</v>
      </c>
      <c r="F51" s="107">
        <v>45192</v>
      </c>
      <c r="G51" s="107">
        <v>45192.0416666667</v>
      </c>
      <c r="H51" s="107">
        <v>45192.6875</v>
      </c>
      <c r="I51" s="107">
        <v>45195.25</v>
      </c>
      <c r="J51" s="107">
        <v>45195.2708333333</v>
      </c>
      <c r="K51" s="144"/>
      <c r="L51" s="144"/>
      <c r="M51" s="144"/>
      <c r="N51" s="144"/>
      <c r="O51" s="107"/>
      <c r="P51" s="107"/>
      <c r="Q51" s="107"/>
      <c r="R51" s="137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141"/>
    </row>
    <row r="52" s="90" customFormat="1" ht="12.75" customHeight="1" spans="1:41">
      <c r="A52" s="16"/>
      <c r="B52" s="16" t="s">
        <v>54</v>
      </c>
      <c r="C52" s="116" t="s">
        <v>50</v>
      </c>
      <c r="D52" s="108" t="s">
        <v>51</v>
      </c>
      <c r="E52" s="122" t="s">
        <v>47</v>
      </c>
      <c r="F52" s="107">
        <v>45185.5</v>
      </c>
      <c r="G52" s="107">
        <v>45185.6666666667</v>
      </c>
      <c r="H52" s="107">
        <v>45186.2916666667</v>
      </c>
      <c r="I52" s="107">
        <v>45188.7083333333</v>
      </c>
      <c r="J52" s="107">
        <v>45188.7291666667</v>
      </c>
      <c r="K52" s="107">
        <v>45189.1458333333</v>
      </c>
      <c r="L52" s="107">
        <v>45189.4583333333</v>
      </c>
      <c r="M52" s="107">
        <v>45189.4791666667</v>
      </c>
      <c r="N52" s="107">
        <v>45189.6666666667</v>
      </c>
      <c r="O52" s="107">
        <v>45191.7916666667</v>
      </c>
      <c r="P52" s="107">
        <v>45191.8125</v>
      </c>
      <c r="Q52" s="107">
        <v>45192.2916666667</v>
      </c>
      <c r="R52" s="5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="90" customFormat="1" ht="12.75" customHeight="1" spans="1:41">
      <c r="A53" s="6"/>
      <c r="B53" s="6"/>
      <c r="C53" s="6"/>
      <c r="D53" s="6"/>
      <c r="E53"/>
      <c r="F53"/>
      <c r="G53"/>
      <c r="H53"/>
      <c r="I53"/>
      <c r="J53"/>
      <c r="K53"/>
      <c r="L53"/>
      <c r="M53"/>
      <c r="N53"/>
      <c r="O53"/>
      <c r="P53"/>
      <c r="Q53"/>
      <c r="R53" s="6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="90" customFormat="1" ht="12.75" customHeight="1" spans="1:41">
      <c r="A54" s="30"/>
      <c r="B54" s="6"/>
      <c r="C54" s="6"/>
      <c r="D54" s="6"/>
      <c r="E54"/>
      <c r="F54"/>
      <c r="G54"/>
      <c r="H54"/>
      <c r="I54"/>
      <c r="J54"/>
      <c r="K54"/>
      <c r="L54"/>
      <c r="M54"/>
      <c r="N54"/>
      <c r="O54"/>
      <c r="P54"/>
      <c r="Q54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="90" customFormat="1" ht="12.75" customHeight="1" spans="1:17">
      <c r="A55" s="112"/>
      <c r="B55" s="93"/>
      <c r="C55" s="93"/>
      <c r="D55" s="93"/>
      <c r="E55" s="94"/>
      <c r="F55" s="120" t="s">
        <v>24</v>
      </c>
      <c r="G55" s="119"/>
      <c r="H55" s="127"/>
      <c r="I55" s="120"/>
      <c r="J55" s="125" t="s">
        <v>19</v>
      </c>
      <c r="K55" s="125"/>
      <c r="L55" s="124"/>
      <c r="M55" s="125" t="s">
        <v>20</v>
      </c>
      <c r="N55" s="125"/>
      <c r="O55" s="124"/>
      <c r="P55" s="125" t="s">
        <v>24</v>
      </c>
      <c r="Q55" s="145"/>
    </row>
    <row r="56" s="90" customFormat="1" ht="12.75" customHeight="1" spans="1:18">
      <c r="A56" s="113" t="s">
        <v>9</v>
      </c>
      <c r="B56" s="101" t="s">
        <v>0</v>
      </c>
      <c r="C56" s="101" t="s">
        <v>1</v>
      </c>
      <c r="D56" s="101" t="s">
        <v>2</v>
      </c>
      <c r="E56" s="118" t="s">
        <v>3</v>
      </c>
      <c r="F56" s="123" t="s">
        <v>10</v>
      </c>
      <c r="G56" s="128" t="s">
        <v>11</v>
      </c>
      <c r="H56" s="120" t="s">
        <v>24</v>
      </c>
      <c r="I56" s="124" t="s">
        <v>10</v>
      </c>
      <c r="J56" s="124" t="s">
        <v>11</v>
      </c>
      <c r="K56" s="124" t="s">
        <v>12</v>
      </c>
      <c r="L56" s="120" t="s">
        <v>10</v>
      </c>
      <c r="M56" s="120" t="s">
        <v>11</v>
      </c>
      <c r="N56" s="120" t="s">
        <v>12</v>
      </c>
      <c r="O56" s="120" t="s">
        <v>10</v>
      </c>
      <c r="P56" s="120" t="s">
        <v>11</v>
      </c>
      <c r="Q56" s="120" t="s">
        <v>12</v>
      </c>
      <c r="R56" s="148" t="s">
        <v>13</v>
      </c>
    </row>
    <row r="57" s="90" customFormat="1" ht="12.75" customHeight="1" spans="1:41">
      <c r="A57" s="129">
        <v>10</v>
      </c>
      <c r="B57" s="16" t="s">
        <v>55</v>
      </c>
      <c r="C57" s="17" t="s">
        <v>56</v>
      </c>
      <c r="D57" s="16" t="s">
        <v>57</v>
      </c>
      <c r="E57" s="121" t="s">
        <v>18</v>
      </c>
      <c r="F57" s="107">
        <v>45184.5</v>
      </c>
      <c r="G57" s="107">
        <v>45184.6041666667</v>
      </c>
      <c r="H57" s="107">
        <v>45185.1041666667</v>
      </c>
      <c r="I57" s="107">
        <v>45187.25</v>
      </c>
      <c r="J57" s="107">
        <v>45187.3125</v>
      </c>
      <c r="K57" s="107">
        <v>45187.5208333333</v>
      </c>
      <c r="L57" s="107">
        <v>45187.7916666667</v>
      </c>
      <c r="M57" s="107">
        <v>45187.8333333333</v>
      </c>
      <c r="N57" s="107">
        <v>45189.1458333333</v>
      </c>
      <c r="O57" s="107">
        <v>45191.6458333333</v>
      </c>
      <c r="P57" s="107">
        <v>45191.8333333333</v>
      </c>
      <c r="Q57" s="107">
        <v>45192.3333333333</v>
      </c>
      <c r="R57" s="51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1"/>
      <c r="AK57" s="1"/>
      <c r="AL57" s="1"/>
      <c r="AM57" s="1"/>
      <c r="AN57" s="1"/>
      <c r="AO57" s="1"/>
    </row>
    <row r="58" s="90" customFormat="1" ht="12.75" customHeight="1" spans="1:41">
      <c r="A58" s="129">
        <v>10</v>
      </c>
      <c r="B58" s="16" t="s">
        <v>55</v>
      </c>
      <c r="C58" s="17" t="s">
        <v>56</v>
      </c>
      <c r="D58" s="16" t="s">
        <v>57</v>
      </c>
      <c r="E58" s="121" t="s">
        <v>17</v>
      </c>
      <c r="F58" s="107">
        <v>45191.6458333333</v>
      </c>
      <c r="G58" s="107">
        <v>45191.8333333333</v>
      </c>
      <c r="H58" s="107">
        <v>45192.3333333333</v>
      </c>
      <c r="I58" s="107">
        <v>45194.2916666667</v>
      </c>
      <c r="J58" s="107">
        <v>45194.375</v>
      </c>
      <c r="K58" s="107">
        <v>45194.5208333333</v>
      </c>
      <c r="L58" s="107">
        <v>45194.75</v>
      </c>
      <c r="M58" s="107">
        <v>45194.7916666667</v>
      </c>
      <c r="N58" s="107">
        <v>45195.3541666667</v>
      </c>
      <c r="O58" s="133">
        <v>45198.4791666667</v>
      </c>
      <c r="P58" s="107"/>
      <c r="Q58" s="107"/>
      <c r="R58" s="51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1"/>
      <c r="AK58" s="1"/>
      <c r="AL58" s="1"/>
      <c r="AM58" s="1"/>
      <c r="AN58" s="1"/>
      <c r="AO58" s="1"/>
    </row>
    <row r="59" s="90" customFormat="1" ht="12.75" customHeight="1" spans="1:35">
      <c r="A59" s="30"/>
      <c r="B59" s="6"/>
      <c r="C59" s="6"/>
      <c r="D59" s="6"/>
      <c r="E59"/>
      <c r="F59"/>
      <c r="G59"/>
      <c r="H59"/>
      <c r="I59"/>
      <c r="J59"/>
      <c r="K59"/>
      <c r="L59"/>
      <c r="M59"/>
      <c r="N59"/>
      <c r="O59"/>
      <c r="P59"/>
      <c r="Q59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="90" customFormat="1" ht="12.75" customHeight="1" spans="1:17">
      <c r="A60" s="112"/>
      <c r="B60" s="93"/>
      <c r="C60" s="93"/>
      <c r="D60" s="93"/>
      <c r="E60" s="94"/>
      <c r="F60" s="124"/>
      <c r="G60" s="125" t="s">
        <v>6</v>
      </c>
      <c r="H60" s="125"/>
      <c r="I60" s="124"/>
      <c r="J60" s="125" t="s">
        <v>7</v>
      </c>
      <c r="K60" s="125"/>
      <c r="L60" s="124"/>
      <c r="M60" s="125" t="s">
        <v>8</v>
      </c>
      <c r="N60" s="125"/>
      <c r="O60" s="124"/>
      <c r="P60" s="125" t="s">
        <v>6</v>
      </c>
      <c r="Q60" s="145"/>
    </row>
    <row r="61" s="90" customFormat="1" ht="12.75" customHeight="1" spans="1:18">
      <c r="A61" s="113" t="s">
        <v>9</v>
      </c>
      <c r="B61" s="101" t="s">
        <v>0</v>
      </c>
      <c r="C61" s="101" t="s">
        <v>1</v>
      </c>
      <c r="D61" s="101" t="s">
        <v>2</v>
      </c>
      <c r="E61" s="118" t="s">
        <v>3</v>
      </c>
      <c r="F61" s="119" t="s">
        <v>10</v>
      </c>
      <c r="G61" s="120" t="s">
        <v>11</v>
      </c>
      <c r="H61" s="130" t="s">
        <v>12</v>
      </c>
      <c r="I61" s="119" t="s">
        <v>10</v>
      </c>
      <c r="J61" s="120" t="s">
        <v>11</v>
      </c>
      <c r="K61" s="120" t="s">
        <v>12</v>
      </c>
      <c r="L61" s="120" t="s">
        <v>10</v>
      </c>
      <c r="M61" s="120" t="s">
        <v>11</v>
      </c>
      <c r="N61" s="120" t="s">
        <v>12</v>
      </c>
      <c r="O61" s="120" t="s">
        <v>10</v>
      </c>
      <c r="P61" s="120" t="s">
        <v>11</v>
      </c>
      <c r="Q61" s="120" t="s">
        <v>12</v>
      </c>
      <c r="R61" s="148" t="s">
        <v>13</v>
      </c>
    </row>
    <row r="62" s="90" customFormat="1" ht="12.75" customHeight="1" spans="1:33">
      <c r="A62" s="105">
        <v>11</v>
      </c>
      <c r="B62" s="108" t="s">
        <v>58</v>
      </c>
      <c r="C62" s="116" t="s">
        <v>59</v>
      </c>
      <c r="D62" s="104" t="s">
        <v>60</v>
      </c>
      <c r="E62" s="131" t="s">
        <v>17</v>
      </c>
      <c r="F62" s="107">
        <v>45192.8333333333</v>
      </c>
      <c r="G62" s="107">
        <v>45193.4166666667</v>
      </c>
      <c r="H62" s="107">
        <v>45193.9583333333</v>
      </c>
      <c r="I62" s="107">
        <v>45196.2708333333</v>
      </c>
      <c r="J62" s="107">
        <v>45196.3125</v>
      </c>
      <c r="K62" s="133">
        <v>45196.75</v>
      </c>
      <c r="L62" s="144"/>
      <c r="M62" s="144"/>
      <c r="N62" s="144"/>
      <c r="O62" s="107"/>
      <c r="P62" s="107"/>
      <c r="Q62" s="107"/>
      <c r="R62" s="149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G62" s="93"/>
    </row>
    <row r="63" s="90" customFormat="1" ht="12.75" customHeight="1" spans="1:35">
      <c r="A63" s="105"/>
      <c r="B63" s="108" t="s">
        <v>58</v>
      </c>
      <c r="C63" s="116" t="s">
        <v>61</v>
      </c>
      <c r="D63" s="104" t="s">
        <v>62</v>
      </c>
      <c r="E63" s="131" t="s">
        <v>18</v>
      </c>
      <c r="F63" s="107">
        <v>45185.4166666667</v>
      </c>
      <c r="G63" s="107">
        <v>45186.2916666667</v>
      </c>
      <c r="H63" s="107">
        <v>45186.875</v>
      </c>
      <c r="I63" s="107">
        <v>45189.2708333333</v>
      </c>
      <c r="J63" s="107">
        <v>45189.2916666667</v>
      </c>
      <c r="K63" s="107">
        <v>45189.7916666667</v>
      </c>
      <c r="L63" s="107">
        <v>45189.8333333333</v>
      </c>
      <c r="M63" s="107">
        <v>45190.3125</v>
      </c>
      <c r="N63" s="107">
        <v>45190.6458333333</v>
      </c>
      <c r="O63" s="107">
        <v>45192.5208333333</v>
      </c>
      <c r="P63" s="107">
        <v>45192.7291666667</v>
      </c>
      <c r="Q63" s="107">
        <v>45193.3333333333</v>
      </c>
      <c r="R63" s="149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="90" customFormat="1" ht="12.75" customHeight="1" spans="1:33">
      <c r="A64" s="30"/>
      <c r="B64" s="6"/>
      <c r="C64" s="6"/>
      <c r="D64" s="6"/>
      <c r="E64"/>
      <c r="F64"/>
      <c r="G64"/>
      <c r="H64"/>
      <c r="I64"/>
      <c r="J64"/>
      <c r="K64"/>
      <c r="L64"/>
      <c r="M64"/>
      <c r="N64"/>
      <c r="O64"/>
      <c r="P64"/>
      <c r="Q64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="90" customFormat="1" ht="12.75" customHeight="1" spans="1:21">
      <c r="A65" s="92"/>
      <c r="B65" s="92"/>
      <c r="C65" s="92"/>
      <c r="D65" s="92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92"/>
      <c r="S65" s="92"/>
      <c r="T65" s="92"/>
      <c r="U65" s="92"/>
    </row>
    <row r="66" s="90" customFormat="1" ht="12.75" customHeight="1" spans="1:19">
      <c r="A66" s="112"/>
      <c r="B66" s="93"/>
      <c r="C66" s="93"/>
      <c r="D66" s="93"/>
      <c r="E66" s="94"/>
      <c r="F66" s="154"/>
      <c r="G66" s="119" t="s">
        <v>6</v>
      </c>
      <c r="H66" s="155"/>
      <c r="I66" s="125"/>
      <c r="J66" s="125" t="s">
        <v>7</v>
      </c>
      <c r="K66" s="125"/>
      <c r="L66" s="124"/>
      <c r="M66" s="125" t="s">
        <v>8</v>
      </c>
      <c r="N66" s="125"/>
      <c r="O66" s="124"/>
      <c r="P66" s="125" t="s">
        <v>6</v>
      </c>
      <c r="Q66" s="145"/>
      <c r="S66" s="160"/>
    </row>
    <row r="67" s="90" customFormat="1" ht="12.75" customHeight="1" spans="1:18">
      <c r="A67" s="113" t="s">
        <v>9</v>
      </c>
      <c r="B67" s="108" t="s">
        <v>0</v>
      </c>
      <c r="C67" s="156" t="s">
        <v>1</v>
      </c>
      <c r="D67" s="101" t="s">
        <v>2</v>
      </c>
      <c r="E67" s="118" t="s">
        <v>3</v>
      </c>
      <c r="F67" s="157" t="s">
        <v>10</v>
      </c>
      <c r="G67" s="128" t="s">
        <v>11</v>
      </c>
      <c r="H67" s="128" t="s">
        <v>12</v>
      </c>
      <c r="I67" s="124" t="s">
        <v>10</v>
      </c>
      <c r="J67" s="120" t="s">
        <v>11</v>
      </c>
      <c r="K67" s="120" t="s">
        <v>12</v>
      </c>
      <c r="L67" s="120" t="s">
        <v>10</v>
      </c>
      <c r="M67" s="120" t="s">
        <v>11</v>
      </c>
      <c r="N67" s="120" t="s">
        <v>12</v>
      </c>
      <c r="O67" s="120" t="s">
        <v>10</v>
      </c>
      <c r="P67" s="120" t="s">
        <v>11</v>
      </c>
      <c r="Q67" s="120" t="s">
        <v>12</v>
      </c>
      <c r="R67" s="148" t="s">
        <v>13</v>
      </c>
    </row>
    <row r="68" s="90" customFormat="1" ht="12.75" customHeight="1" spans="1:33">
      <c r="A68" s="105">
        <v>12</v>
      </c>
      <c r="B68" s="108" t="s">
        <v>63</v>
      </c>
      <c r="C68" s="116" t="s">
        <v>64</v>
      </c>
      <c r="D68" s="104" t="s">
        <v>65</v>
      </c>
      <c r="E68" s="131" t="s">
        <v>66</v>
      </c>
      <c r="F68" s="107">
        <v>45188.25</v>
      </c>
      <c r="G68" s="107">
        <v>45189.0208333333</v>
      </c>
      <c r="H68" s="107">
        <v>45189.25</v>
      </c>
      <c r="I68" s="144">
        <v>45191.7708333333</v>
      </c>
      <c r="J68" s="144">
        <v>45191.7916666667</v>
      </c>
      <c r="K68" s="144">
        <v>45192.2708333333</v>
      </c>
      <c r="L68" s="144">
        <v>45191.5833333333</v>
      </c>
      <c r="M68" s="144">
        <v>45191.625</v>
      </c>
      <c r="N68" s="144">
        <v>45191.7291666667</v>
      </c>
      <c r="O68" s="107">
        <v>45194.4583333333</v>
      </c>
      <c r="P68" s="107">
        <v>45194.9166666667</v>
      </c>
      <c r="Q68" s="107">
        <v>45195.4583333333</v>
      </c>
      <c r="R68" s="149"/>
      <c r="S68" s="161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G68" s="93"/>
    </row>
    <row r="69" s="90" customFormat="1" ht="12.75" customHeight="1" spans="1:35">
      <c r="A69" s="105"/>
      <c r="B69" s="108" t="s">
        <v>63</v>
      </c>
      <c r="C69" s="116" t="s">
        <v>64</v>
      </c>
      <c r="D69" s="104" t="s">
        <v>65</v>
      </c>
      <c r="E69" s="131" t="s">
        <v>67</v>
      </c>
      <c r="F69" s="107">
        <v>45194.4583333333</v>
      </c>
      <c r="G69" s="107">
        <v>45194.9166666667</v>
      </c>
      <c r="H69" s="107">
        <v>45195.4583333333</v>
      </c>
      <c r="I69" s="133">
        <v>45197.625</v>
      </c>
      <c r="J69" s="107"/>
      <c r="K69" s="107"/>
      <c r="L69" s="107"/>
      <c r="M69" s="107"/>
      <c r="N69" s="107"/>
      <c r="O69" s="107"/>
      <c r="P69" s="107"/>
      <c r="Q69" s="107"/>
      <c r="R69" s="149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="92" customFormat="1" ht="12.75" customHeight="1" spans="3:35">
      <c r="C70" s="6"/>
      <c r="D70" s="6"/>
      <c r="E70"/>
      <c r="F70"/>
      <c r="G70"/>
      <c r="H70"/>
      <c r="I70"/>
      <c r="J70"/>
      <c r="K70"/>
      <c r="L70"/>
      <c r="M70"/>
      <c r="N70"/>
      <c r="O70"/>
      <c r="P70"/>
      <c r="Q70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="92" customFormat="1" ht="12.75" customHeight="1" spans="5:17"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</row>
    <row r="72" s="90" customFormat="1" ht="12.75" customHeight="1" spans="1:19">
      <c r="A72" s="112"/>
      <c r="B72" s="93"/>
      <c r="C72" s="93"/>
      <c r="D72" s="93"/>
      <c r="E72" s="93"/>
      <c r="F72" s="124"/>
      <c r="G72" s="125" t="s">
        <v>6</v>
      </c>
      <c r="H72" s="125"/>
      <c r="I72" s="124"/>
      <c r="J72" s="125" t="s">
        <v>68</v>
      </c>
      <c r="K72" s="100"/>
      <c r="L72" s="99"/>
      <c r="M72" s="100" t="s">
        <v>69</v>
      </c>
      <c r="N72" s="100"/>
      <c r="O72" s="99"/>
      <c r="P72" s="100" t="s">
        <v>6</v>
      </c>
      <c r="Q72" s="136"/>
      <c r="S72" s="160"/>
    </row>
    <row r="73" s="90" customFormat="1" ht="12.75" customHeight="1" spans="1:18">
      <c r="A73" s="113" t="s">
        <v>9</v>
      </c>
      <c r="B73" s="101" t="s">
        <v>0</v>
      </c>
      <c r="C73" s="101" t="s">
        <v>1</v>
      </c>
      <c r="D73" s="101" t="s">
        <v>2</v>
      </c>
      <c r="E73" s="102" t="s">
        <v>3</v>
      </c>
      <c r="F73" s="119" t="s">
        <v>10</v>
      </c>
      <c r="G73" s="120" t="s">
        <v>11</v>
      </c>
      <c r="H73" s="120" t="s">
        <v>12</v>
      </c>
      <c r="I73" s="120" t="s">
        <v>10</v>
      </c>
      <c r="J73" s="120" t="s">
        <v>11</v>
      </c>
      <c r="K73" s="115" t="s">
        <v>12</v>
      </c>
      <c r="L73" s="115" t="s">
        <v>10</v>
      </c>
      <c r="M73" s="115" t="s">
        <v>11</v>
      </c>
      <c r="N73" s="115" t="s">
        <v>12</v>
      </c>
      <c r="O73" s="115" t="s">
        <v>10</v>
      </c>
      <c r="P73" s="115" t="s">
        <v>11</v>
      </c>
      <c r="Q73" s="115" t="s">
        <v>12</v>
      </c>
      <c r="R73" s="148" t="s">
        <v>13</v>
      </c>
    </row>
    <row r="74" s="90" customFormat="1" ht="12.75" customHeight="1" spans="1:18">
      <c r="A74" s="105">
        <v>13</v>
      </c>
      <c r="B74" s="104" t="s">
        <v>70</v>
      </c>
      <c r="C74" s="116" t="s">
        <v>71</v>
      </c>
      <c r="D74" s="104" t="s">
        <v>72</v>
      </c>
      <c r="E74" s="131" t="s">
        <v>66</v>
      </c>
      <c r="F74" s="107">
        <v>45191.1666666667</v>
      </c>
      <c r="G74" s="107">
        <v>45191.625</v>
      </c>
      <c r="H74" s="107">
        <v>45192.1666666667</v>
      </c>
      <c r="I74" s="107">
        <v>45195.4583333333</v>
      </c>
      <c r="J74" s="107">
        <v>45195.5</v>
      </c>
      <c r="K74" s="107">
        <v>45195.7083333333</v>
      </c>
      <c r="L74" s="107">
        <v>45195.75</v>
      </c>
      <c r="M74" s="107">
        <v>45195.7916666667</v>
      </c>
      <c r="N74" s="107">
        <v>45196.2083333333</v>
      </c>
      <c r="O74" s="133">
        <v>45199.625</v>
      </c>
      <c r="P74" s="133">
        <v>45199.7916666667</v>
      </c>
      <c r="Q74" s="133">
        <v>45200.2916666667</v>
      </c>
      <c r="R74" s="149" t="s">
        <v>73</v>
      </c>
    </row>
    <row r="75" s="90" customFormat="1" ht="12.75" customHeight="1" spans="1:18">
      <c r="A75" s="105"/>
      <c r="B75" s="104" t="s">
        <v>70</v>
      </c>
      <c r="C75" s="116" t="s">
        <v>71</v>
      </c>
      <c r="D75" s="104" t="s">
        <v>72</v>
      </c>
      <c r="E75" s="131" t="s">
        <v>74</v>
      </c>
      <c r="F75" s="107">
        <v>45182.4166666667</v>
      </c>
      <c r="G75" s="107">
        <v>45183.4583333333</v>
      </c>
      <c r="H75" s="107">
        <v>45184.0625</v>
      </c>
      <c r="I75" s="107">
        <v>45187.2708333333</v>
      </c>
      <c r="J75" s="107">
        <v>45187.375</v>
      </c>
      <c r="K75" s="107">
        <v>45187.6666666667</v>
      </c>
      <c r="L75" s="107">
        <v>45187.7083333333</v>
      </c>
      <c r="M75" s="107">
        <v>45187.75</v>
      </c>
      <c r="N75" s="107">
        <v>45188.2083333333</v>
      </c>
      <c r="O75" s="107">
        <v>45190.9791666667</v>
      </c>
      <c r="P75" s="107">
        <v>45191.1666666667</v>
      </c>
      <c r="Q75" s="107">
        <v>45191.6666666667</v>
      </c>
      <c r="R75" s="149"/>
    </row>
    <row r="76" s="90" customFormat="1" ht="12.75" customHeight="1" spans="1:18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</row>
    <row r="77" ht="12.95" customHeight="1"/>
    <row r="78" ht="12.95" customHeight="1" spans="1:36">
      <c r="A78" s="112"/>
      <c r="F78" s="115"/>
      <c r="G78" s="100" t="s">
        <v>75</v>
      </c>
      <c r="H78" s="141"/>
      <c r="I78" s="115"/>
      <c r="J78" s="100" t="s">
        <v>76</v>
      </c>
      <c r="K78" s="141"/>
      <c r="L78" s="100"/>
      <c r="M78" s="100" t="s">
        <v>77</v>
      </c>
      <c r="N78" s="141"/>
      <c r="O78" s="100"/>
      <c r="P78" s="100" t="s">
        <v>7</v>
      </c>
      <c r="Q78" s="100"/>
      <c r="R78" s="99"/>
      <c r="S78" s="100" t="s">
        <v>36</v>
      </c>
      <c r="T78" s="100"/>
      <c r="U78" s="99"/>
      <c r="V78" s="100" t="s">
        <v>35</v>
      </c>
      <c r="W78" s="100"/>
      <c r="X78" s="99"/>
      <c r="Y78" s="100" t="s">
        <v>25</v>
      </c>
      <c r="Z78" s="100"/>
      <c r="AA78" s="99"/>
      <c r="AB78" s="100" t="s">
        <v>75</v>
      </c>
      <c r="AC78" s="141"/>
      <c r="AD78" s="99"/>
      <c r="AE78" s="100" t="s">
        <v>76</v>
      </c>
      <c r="AF78" s="141"/>
      <c r="AG78" s="99"/>
      <c r="AH78" s="100" t="s">
        <v>77</v>
      </c>
      <c r="AI78" s="141"/>
      <c r="AJ78" s="90"/>
    </row>
    <row r="79" ht="12.95" customHeight="1" spans="1:36">
      <c r="A79" s="101" t="s">
        <v>9</v>
      </c>
      <c r="B79" s="101" t="s">
        <v>0</v>
      </c>
      <c r="C79" s="101" t="s">
        <v>1</v>
      </c>
      <c r="D79" s="101" t="s">
        <v>2</v>
      </c>
      <c r="E79" s="102" t="s">
        <v>3</v>
      </c>
      <c r="F79" s="104" t="s">
        <v>10</v>
      </c>
      <c r="G79" s="104" t="s">
        <v>11</v>
      </c>
      <c r="H79" s="104" t="s">
        <v>12</v>
      </c>
      <c r="I79" s="104" t="s">
        <v>10</v>
      </c>
      <c r="J79" s="104" t="s">
        <v>11</v>
      </c>
      <c r="K79" s="104" t="s">
        <v>12</v>
      </c>
      <c r="L79" s="104" t="s">
        <v>10</v>
      </c>
      <c r="M79" s="104" t="s">
        <v>11</v>
      </c>
      <c r="N79" s="104" t="s">
        <v>12</v>
      </c>
      <c r="O79" s="104" t="s">
        <v>10</v>
      </c>
      <c r="P79" s="104" t="s">
        <v>11</v>
      </c>
      <c r="Q79" s="104" t="s">
        <v>12</v>
      </c>
      <c r="R79" s="104" t="s">
        <v>10</v>
      </c>
      <c r="S79" s="104" t="s">
        <v>11</v>
      </c>
      <c r="T79" s="104" t="s">
        <v>12</v>
      </c>
      <c r="U79" s="104" t="s">
        <v>10</v>
      </c>
      <c r="V79" s="104" t="s">
        <v>11</v>
      </c>
      <c r="W79" s="104" t="s">
        <v>12</v>
      </c>
      <c r="X79" s="104" t="s">
        <v>10</v>
      </c>
      <c r="Y79" s="104" t="s">
        <v>11</v>
      </c>
      <c r="Z79" s="104" t="s">
        <v>12</v>
      </c>
      <c r="AA79" s="104" t="s">
        <v>10</v>
      </c>
      <c r="AB79" s="104" t="s">
        <v>11</v>
      </c>
      <c r="AC79" s="104" t="s">
        <v>12</v>
      </c>
      <c r="AD79" s="104" t="s">
        <v>10</v>
      </c>
      <c r="AE79" s="104" t="s">
        <v>11</v>
      </c>
      <c r="AF79" s="104" t="s">
        <v>12</v>
      </c>
      <c r="AG79" s="104" t="s">
        <v>10</v>
      </c>
      <c r="AH79" s="104" t="s">
        <v>11</v>
      </c>
      <c r="AI79" s="104" t="s">
        <v>12</v>
      </c>
      <c r="AJ79" s="102" t="s">
        <v>13</v>
      </c>
    </row>
    <row r="80" ht="12.95" customHeight="1" spans="1:38">
      <c r="A80" s="105">
        <v>14</v>
      </c>
      <c r="B80" s="104" t="s">
        <v>78</v>
      </c>
      <c r="C80" s="110" t="s">
        <v>79</v>
      </c>
      <c r="D80" s="104" t="s">
        <v>80</v>
      </c>
      <c r="E80" s="106" t="s">
        <v>18</v>
      </c>
      <c r="F80" s="107">
        <v>45185.5</v>
      </c>
      <c r="G80" s="107">
        <v>45185.7916666667</v>
      </c>
      <c r="H80" s="107">
        <v>45186.0833333333</v>
      </c>
      <c r="I80" s="107">
        <v>45186.4583333333</v>
      </c>
      <c r="J80" s="107">
        <v>45186.4791666667</v>
      </c>
      <c r="K80" s="107">
        <v>45186.875</v>
      </c>
      <c r="L80" s="107">
        <v>45188.125</v>
      </c>
      <c r="M80" s="107">
        <v>45188.2083333333</v>
      </c>
      <c r="N80" s="107">
        <v>45188.7916666667</v>
      </c>
      <c r="O80" s="107">
        <v>45191.4166666667</v>
      </c>
      <c r="P80" s="107">
        <v>45191.4375</v>
      </c>
      <c r="Q80" s="107">
        <v>45191.75</v>
      </c>
      <c r="R80" s="107">
        <v>45193.75</v>
      </c>
      <c r="S80" s="107">
        <v>45194.3125</v>
      </c>
      <c r="T80" s="107">
        <v>45194.4583333333</v>
      </c>
      <c r="U80" s="107">
        <v>45193.2916666667</v>
      </c>
      <c r="V80" s="107">
        <v>45193.3541666667</v>
      </c>
      <c r="W80" s="107">
        <v>45193.6875</v>
      </c>
      <c r="X80" s="107">
        <v>45195.1666666667</v>
      </c>
      <c r="Y80" s="107">
        <v>45195.3333333333</v>
      </c>
      <c r="Z80" s="133">
        <v>45195.5625</v>
      </c>
      <c r="AA80" s="133">
        <v>45199.4166666667</v>
      </c>
      <c r="AB80" s="107"/>
      <c r="AC80" s="107"/>
      <c r="AD80" s="144"/>
      <c r="AE80" s="144"/>
      <c r="AF80" s="144"/>
      <c r="AG80" s="144"/>
      <c r="AH80" s="144"/>
      <c r="AI80" s="144"/>
      <c r="AJ80" s="51"/>
      <c r="AK80" s="6"/>
      <c r="AL80" s="6"/>
    </row>
    <row r="81" ht="12.95" customHeight="1" spans="1:36">
      <c r="A81" s="105"/>
      <c r="B81" s="104" t="s">
        <v>78</v>
      </c>
      <c r="C81" s="110" t="s">
        <v>81</v>
      </c>
      <c r="D81" s="104" t="s">
        <v>82</v>
      </c>
      <c r="E81" s="106" t="s">
        <v>17</v>
      </c>
      <c r="F81" s="158">
        <v>45191.4166666667</v>
      </c>
      <c r="G81" s="158">
        <v>45191.4375</v>
      </c>
      <c r="H81" s="158">
        <v>45191.6666666667</v>
      </c>
      <c r="I81" s="158">
        <v>45192.0416666667</v>
      </c>
      <c r="J81" s="158">
        <v>45192.0625</v>
      </c>
      <c r="K81" s="158">
        <v>45192.5416666667</v>
      </c>
      <c r="L81" s="158">
        <v>45193.75</v>
      </c>
      <c r="M81" s="158">
        <v>45194.2708333333</v>
      </c>
      <c r="N81" s="158">
        <v>45194.8333333333</v>
      </c>
      <c r="O81" s="159">
        <v>45197.5833333333</v>
      </c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62"/>
    </row>
    <row r="87" customHeight="1" spans="18:18">
      <c r="R87" s="93" t="s">
        <v>83</v>
      </c>
    </row>
  </sheetData>
  <mergeCells count="8">
    <mergeCell ref="F2:P2"/>
    <mergeCell ref="F3:P3"/>
    <mergeCell ref="F4:K4"/>
    <mergeCell ref="I14:K14"/>
    <mergeCell ref="L14:N14"/>
    <mergeCell ref="R20:T20"/>
    <mergeCell ref="AA25:AC25"/>
    <mergeCell ref="F55:H55"/>
  </mergeCells>
  <pageMargins left="0" right="0" top="0" bottom="0" header="0" footer="0"/>
  <pageSetup paperSize="9" scale="70" firstPageNumber="4294963191" pageOrder="overThenDown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B1:M1825"/>
  <sheetViews>
    <sheetView zoomScale="115" zoomScaleNormal="115" workbookViewId="0">
      <selection activeCell="E8" sqref="E8"/>
    </sheetView>
  </sheetViews>
  <sheetFormatPr defaultColWidth="9" defaultRowHeight="13.5"/>
  <cols>
    <col min="1" max="1" width="9" style="60"/>
    <col min="2" max="2" width="15.625" style="60" customWidth="1"/>
    <col min="3" max="3" width="10.7416666666667" style="60" customWidth="1"/>
    <col min="4" max="4" width="20" style="60" customWidth="1"/>
    <col min="5" max="5" width="17.7416666666667" style="60" customWidth="1"/>
    <col min="6" max="6" width="11.5" style="61" customWidth="1"/>
    <col min="7" max="7" width="10" style="60"/>
    <col min="8" max="8" width="14.875" style="60" customWidth="1"/>
    <col min="9" max="9" width="12" style="60" customWidth="1"/>
    <col min="10" max="10" width="11.625" style="60" customWidth="1"/>
    <col min="11" max="11" width="9.375" style="60" customWidth="1"/>
    <col min="12" max="12" width="9" style="60"/>
    <col min="13" max="13" width="12.875" style="60" customWidth="1"/>
    <col min="14" max="15" width="9" style="60"/>
    <col min="16" max="16" width="17.875" style="60" customWidth="1"/>
    <col min="17" max="17" width="10.375" style="60" customWidth="1"/>
    <col min="18" max="256" width="9" style="60"/>
  </cols>
  <sheetData>
    <row r="1" spans="3:7">
      <c r="C1" s="62"/>
      <c r="E1" s="62"/>
      <c r="F1" s="62"/>
      <c r="G1" s="62"/>
    </row>
    <row r="2" ht="12" customHeight="1" spans="2:8">
      <c r="B2" s="63" t="s">
        <v>84</v>
      </c>
      <c r="C2" s="63"/>
      <c r="D2" s="63"/>
      <c r="E2" s="63"/>
      <c r="F2" s="63"/>
      <c r="G2" s="63"/>
      <c r="H2" s="63"/>
    </row>
    <row r="3" customHeight="1" spans="2:8">
      <c r="B3" s="64" t="str">
        <f ca="1">WEEKNUM(NOW())&amp;"周"</f>
        <v>39周</v>
      </c>
      <c r="C3" s="65"/>
      <c r="D3" s="66" t="s">
        <v>85</v>
      </c>
      <c r="E3" s="67" t="s">
        <v>86</v>
      </c>
      <c r="F3" s="67" t="s">
        <v>87</v>
      </c>
      <c r="G3" s="67"/>
      <c r="H3" s="67" t="s">
        <v>13</v>
      </c>
    </row>
    <row r="4" ht="12" customHeight="1" spans="2:12">
      <c r="B4" s="67" t="s">
        <v>88</v>
      </c>
      <c r="C4" s="67" t="s">
        <v>14</v>
      </c>
      <c r="D4" s="63" t="str">
        <f>MOV!D7</f>
        <v>PROSRICH</v>
      </c>
      <c r="E4" s="66" t="str">
        <f ca="1">IF(MOV!I7-2-J4&gt;0.1,"拖班","正班")</f>
        <v>正班</v>
      </c>
      <c r="F4" s="68" t="str">
        <f ca="1">IF(E4="正班","",MOV!I7-2-J4)</f>
        <v/>
      </c>
      <c r="G4" s="67" t="str">
        <f ca="1" t="shared" ref="G4:G16" si="0">IF(F4="","","天")</f>
        <v/>
      </c>
      <c r="H4" s="69" t="s">
        <v>89</v>
      </c>
      <c r="J4" s="66">
        <f ca="1">NOW()-WEEKDAY(NOW())</f>
        <v>45192.3969560185</v>
      </c>
      <c r="K4" s="84"/>
      <c r="L4" s="60" t="s">
        <v>90</v>
      </c>
    </row>
    <row r="5" ht="12" customHeight="1" spans="2:12">
      <c r="B5" s="67"/>
      <c r="C5" s="67" t="s">
        <v>21</v>
      </c>
      <c r="D5" s="63" t="e">
        <f>#REF!</f>
        <v>#REF!</v>
      </c>
      <c r="E5" s="66" t="e">
        <f ca="1">IF(#REF!+7-J4&gt;0,"拖班","正班")</f>
        <v>#REF!</v>
      </c>
      <c r="F5" s="68" t="e">
        <f ca="1">IF(E5="正班","",#REF!-J4)</f>
        <v>#REF!</v>
      </c>
      <c r="G5" s="67" t="e">
        <f ca="1" t="shared" si="0"/>
        <v>#REF!</v>
      </c>
      <c r="H5" s="69" t="s">
        <v>89</v>
      </c>
      <c r="L5" s="60" t="s">
        <v>91</v>
      </c>
    </row>
    <row r="6" ht="12" customHeight="1" spans="2:13">
      <c r="B6" s="67"/>
      <c r="C6" s="67" t="s">
        <v>26</v>
      </c>
      <c r="D6" s="63" t="s">
        <v>44</v>
      </c>
      <c r="E6" s="66" t="e">
        <f ca="1">IF(#REF!-3-J4&gt;0.2,"拖班","正班")</f>
        <v>#REF!</v>
      </c>
      <c r="F6" s="68" t="e">
        <f ca="1">IF(E6="正班","",#REF!-3-J4)</f>
        <v>#REF!</v>
      </c>
      <c r="G6" s="67" t="e">
        <f ca="1" t="shared" si="0"/>
        <v>#REF!</v>
      </c>
      <c r="H6" s="67" t="s">
        <v>92</v>
      </c>
      <c r="J6" s="60" t="s">
        <v>93</v>
      </c>
      <c r="L6" s="60" t="s">
        <v>94</v>
      </c>
      <c r="M6" s="63" t="s">
        <v>95</v>
      </c>
    </row>
    <row r="7" ht="12" customHeight="1" spans="2:13">
      <c r="B7" s="67"/>
      <c r="C7" s="67" t="s">
        <v>31</v>
      </c>
      <c r="D7" s="63" t="e">
        <f>#REF!</f>
        <v>#REF!</v>
      </c>
      <c r="E7" s="66" t="e">
        <f ca="1">IF(#REF!-4.1-J4&gt;0,"拖班","正班")</f>
        <v>#REF!</v>
      </c>
      <c r="F7" s="68" t="e">
        <f ca="1">IF(E7="正班","",#REF!-4-J4)</f>
        <v>#REF!</v>
      </c>
      <c r="G7" s="67" t="e">
        <f ca="1" t="shared" si="0"/>
        <v>#REF!</v>
      </c>
      <c r="H7" s="67"/>
      <c r="J7" s="59" t="s">
        <v>96</v>
      </c>
      <c r="L7" s="60" t="s">
        <v>97</v>
      </c>
      <c r="M7" s="63" t="s">
        <v>98</v>
      </c>
    </row>
    <row r="8" ht="12" customHeight="1" spans="2:13">
      <c r="B8" s="67"/>
      <c r="C8" s="67" t="s">
        <v>37</v>
      </c>
      <c r="D8" s="63" t="str">
        <f>MOV!D28</f>
        <v>INSIGHT</v>
      </c>
      <c r="E8" s="66" t="e">
        <f ca="1">IF(#REF!+3-J4&gt;0.2,"拖班","正班")</f>
        <v>#REF!</v>
      </c>
      <c r="F8" s="68" t="e">
        <f ca="1">IF(E8="正班","",#REF!-4+7-J4)</f>
        <v>#REF!</v>
      </c>
      <c r="G8" s="67" t="e">
        <f ca="1" t="shared" si="0"/>
        <v>#REF!</v>
      </c>
      <c r="H8" s="67" t="s">
        <v>92</v>
      </c>
      <c r="J8" s="59" t="s">
        <v>99</v>
      </c>
      <c r="L8" s="60" t="s">
        <v>100</v>
      </c>
      <c r="M8" s="63" t="s">
        <v>62</v>
      </c>
    </row>
    <row r="9" ht="12" customHeight="1" spans="2:13">
      <c r="B9" s="67"/>
      <c r="C9" s="67" t="s">
        <v>37</v>
      </c>
      <c r="D9" s="63" t="e">
        <f>#REF!</f>
        <v>#REF!</v>
      </c>
      <c r="E9" s="66" t="e">
        <f ca="1">IF(#REF!-5-J4&gt;0.2,"拖班","正班")</f>
        <v>#REF!</v>
      </c>
      <c r="F9" s="68" t="e">
        <f ca="1">IF(E9="正班","",#REF!-4-J4)</f>
        <v>#REF!</v>
      </c>
      <c r="G9" s="67" t="e">
        <f ca="1" t="shared" si="0"/>
        <v>#REF!</v>
      </c>
      <c r="H9" s="67"/>
      <c r="J9" s="85" t="s">
        <v>101</v>
      </c>
      <c r="L9" s="60" t="s">
        <v>69</v>
      </c>
      <c r="M9" s="63" t="s">
        <v>102</v>
      </c>
    </row>
    <row r="10" ht="12" customHeight="1" spans="2:13">
      <c r="B10" s="67" t="s">
        <v>103</v>
      </c>
      <c r="C10" s="67" t="s">
        <v>42</v>
      </c>
      <c r="D10" s="63" t="s">
        <v>98</v>
      </c>
      <c r="E10" s="66" t="str">
        <f ca="1">IF(D10="MILD TUNE",IF(MOV!M34-3-J4&gt;0,"拖班","正班"),IF(MOV!M33-4-J4&gt;0,"拖班","正班"))</f>
        <v>正班</v>
      </c>
      <c r="F10" s="68" t="str">
        <f ca="1">IF(E10="正班","",IF(D10="MILD TUNE",MOV!M34-3-J4,MOV!M33-4-'晨报 (2)'!J4))</f>
        <v/>
      </c>
      <c r="G10" s="67" t="str">
        <f ca="1" t="shared" si="0"/>
        <v/>
      </c>
      <c r="H10" s="67" t="s">
        <v>92</v>
      </c>
      <c r="J10" s="59" t="s">
        <v>104</v>
      </c>
      <c r="L10" s="60" t="s">
        <v>68</v>
      </c>
      <c r="M10" s="63" t="s">
        <v>105</v>
      </c>
    </row>
    <row r="11" ht="12" customHeight="1" spans="2:13">
      <c r="B11" s="67"/>
      <c r="C11" s="67" t="s">
        <v>48</v>
      </c>
      <c r="D11" s="63" t="s">
        <v>95</v>
      </c>
      <c r="E11" s="66" t="str">
        <f ca="1">IF(D11="MILD TUNE",IF(MOV!G39-J4&gt;0,"拖班","正班"),IF(#REF!-3-J4&gt;0.2,"拖班","正班"))</f>
        <v>正班</v>
      </c>
      <c r="F11" s="68" t="str">
        <f ca="1">IF(E11="正班","",IF(D11="MILD TUNE",MOV!G39-J4,#REF!-2.8-'晨报 (2)'!J4))</f>
        <v/>
      </c>
      <c r="G11" s="67" t="str">
        <f ca="1" t="shared" si="0"/>
        <v/>
      </c>
      <c r="H11" s="67" t="s">
        <v>101</v>
      </c>
      <c r="J11" s="60" t="s">
        <v>106</v>
      </c>
      <c r="L11" s="60" t="s">
        <v>107</v>
      </c>
      <c r="M11" s="63" t="s">
        <v>108</v>
      </c>
    </row>
    <row r="12" ht="12" customHeight="1" spans="2:12">
      <c r="B12" s="67"/>
      <c r="C12" s="67" t="s">
        <v>55</v>
      </c>
      <c r="D12" s="63" t="e">
        <f>#REF!</f>
        <v>#REF!</v>
      </c>
      <c r="E12" s="66" t="e">
        <f ca="1">IF(#REF!-7-J4&gt;0.3,"拖班","正班")</f>
        <v>#REF!</v>
      </c>
      <c r="F12" s="68" t="e">
        <f ca="1">IF(E12="正班","",#REF!-2.5-J4)</f>
        <v>#REF!</v>
      </c>
      <c r="G12" s="67" t="e">
        <f ca="1" t="shared" si="0"/>
        <v>#REF!</v>
      </c>
      <c r="H12" s="67"/>
      <c r="J12" s="60" t="s">
        <v>109</v>
      </c>
      <c r="L12" s="60" t="s">
        <v>110</v>
      </c>
    </row>
    <row r="13" ht="12" customHeight="1" spans="2:10">
      <c r="B13" s="67"/>
      <c r="C13" s="67" t="s">
        <v>58</v>
      </c>
      <c r="D13" s="63" t="s">
        <v>62</v>
      </c>
      <c r="E13" s="66" t="str">
        <f ca="1">IF(D13="JRS CARINA",IF(MOV!I62-3-J4&gt;0.4,"拖班","正班"),IF(MOV!M63-3-J4&gt;0.2,"拖班","正班"))</f>
        <v>拖班</v>
      </c>
      <c r="F13" s="68">
        <f ca="1">IF(E13="正班","",IF(D13="JRS CARINA",MOV!I62-2.8-J4,MOV!M63-3.7-'晨报 (2)'!J4))</f>
        <v>1.07387731477502</v>
      </c>
      <c r="G13" s="67" t="str">
        <f ca="1" t="shared" si="0"/>
        <v>天</v>
      </c>
      <c r="H13" s="67" t="s">
        <v>89</v>
      </c>
      <c r="J13" s="59" t="s">
        <v>111</v>
      </c>
    </row>
    <row r="14" ht="12" customHeight="1" spans="2:8">
      <c r="B14" s="67" t="s">
        <v>112</v>
      </c>
      <c r="C14" s="67" t="s">
        <v>63</v>
      </c>
      <c r="D14" s="63" t="s">
        <v>113</v>
      </c>
      <c r="E14" s="66" t="str">
        <f ca="1">IF(D14="HE SHENG",IF(MOV!J68-5-J4&gt;0,"拖班","正班"),IF(#REF!-1-J4&gt;0,"拖班","正班"))</f>
        <v>正班</v>
      </c>
      <c r="F14" s="68" t="str">
        <f ca="1">IF(E14="正班","",MOV!J68-5-J4)</f>
        <v/>
      </c>
      <c r="G14" s="67" t="str">
        <f ca="1" t="shared" si="0"/>
        <v/>
      </c>
      <c r="H14" s="67" t="s">
        <v>89</v>
      </c>
    </row>
    <row r="15" ht="12" customHeight="1" spans="2:12">
      <c r="B15" s="67"/>
      <c r="C15" s="67" t="s">
        <v>70</v>
      </c>
      <c r="D15" s="63" t="str">
        <f>IF(D14="HE SHENG","LANTAU BREEZE","HE SHENG")</f>
        <v>LANTAU BREEZE</v>
      </c>
      <c r="E15" s="66" t="e">
        <f ca="1">IF(#REF!-2.2-J4&gt;0,"拖班","正班")</f>
        <v>#REF!</v>
      </c>
      <c r="F15" s="68" t="e">
        <f ca="1">IF(E15="正班","",#REF!-1-J4)</f>
        <v>#REF!</v>
      </c>
      <c r="G15" s="67" t="e">
        <f ca="1" t="shared" si="0"/>
        <v>#REF!</v>
      </c>
      <c r="H15" s="67" t="s">
        <v>89</v>
      </c>
      <c r="L15" s="85" t="s">
        <v>114</v>
      </c>
    </row>
    <row r="16" ht="12" customHeight="1" spans="2:12">
      <c r="B16" s="67" t="s">
        <v>115</v>
      </c>
      <c r="C16" s="67" t="s">
        <v>54</v>
      </c>
      <c r="D16" s="63" t="s">
        <v>16</v>
      </c>
      <c r="E16" s="66" t="e">
        <f ca="1">IF(#REF!-7-J4&gt;0,"拖班","正班")</f>
        <v>#REF!</v>
      </c>
      <c r="F16" s="68" t="e">
        <f ca="1">IF(E16="正班","",#REF!-2-J4)</f>
        <v>#REF!</v>
      </c>
      <c r="G16" s="67" t="e">
        <f ca="1" t="shared" si="0"/>
        <v>#REF!</v>
      </c>
      <c r="H16" s="67"/>
      <c r="L16" s="85" t="s">
        <v>116</v>
      </c>
    </row>
    <row r="17" ht="12" customHeight="1" spans="2:9">
      <c r="B17" s="63" t="s">
        <v>117</v>
      </c>
      <c r="C17" s="63"/>
      <c r="D17" s="63"/>
      <c r="E17" s="63"/>
      <c r="F17" s="63"/>
      <c r="G17" s="63"/>
      <c r="H17" s="63"/>
      <c r="I17" s="60" t="s">
        <v>118</v>
      </c>
    </row>
    <row r="18" ht="12" customHeight="1" spans="2:9">
      <c r="B18" s="67" t="s">
        <v>119</v>
      </c>
      <c r="C18" s="67" t="s">
        <v>120</v>
      </c>
      <c r="D18" s="67" t="s">
        <v>121</v>
      </c>
      <c r="E18" s="67" t="s">
        <v>122</v>
      </c>
      <c r="F18" s="67" t="s">
        <v>123</v>
      </c>
      <c r="G18" s="67" t="s">
        <v>124</v>
      </c>
      <c r="H18" s="67" t="s">
        <v>125</v>
      </c>
      <c r="I18" s="69" t="s">
        <v>126</v>
      </c>
    </row>
    <row r="19" ht="12" hidden="1" customHeight="1" spans="2:11">
      <c r="B19" s="66">
        <v>43784</v>
      </c>
      <c r="C19" s="67" t="s">
        <v>90</v>
      </c>
      <c r="D19" s="67" t="s">
        <v>127</v>
      </c>
      <c r="E19" s="67" t="s">
        <v>128</v>
      </c>
      <c r="F19" s="67"/>
      <c r="G19" s="70">
        <v>100</v>
      </c>
      <c r="H19" s="71">
        <v>389</v>
      </c>
      <c r="I19" s="69" t="s">
        <v>116</v>
      </c>
      <c r="J19" s="60" t="s">
        <v>128</v>
      </c>
      <c r="K19" s="60" t="s">
        <v>129</v>
      </c>
    </row>
    <row r="20" ht="12" hidden="1" customHeight="1" spans="2:11">
      <c r="B20" s="66">
        <v>43787</v>
      </c>
      <c r="C20" s="67" t="s">
        <v>100</v>
      </c>
      <c r="D20" s="67" t="s">
        <v>130</v>
      </c>
      <c r="E20" s="67" t="s">
        <v>131</v>
      </c>
      <c r="F20" s="67"/>
      <c r="G20" s="70">
        <v>161</v>
      </c>
      <c r="H20" s="71">
        <v>647</v>
      </c>
      <c r="I20" s="69" t="s">
        <v>116</v>
      </c>
      <c r="J20" s="60" t="s">
        <v>132</v>
      </c>
      <c r="K20" s="60" t="s">
        <v>133</v>
      </c>
    </row>
    <row r="21" ht="12" hidden="1" customHeight="1" spans="2:11">
      <c r="B21" s="66">
        <v>43787</v>
      </c>
      <c r="C21" s="67" t="s">
        <v>100</v>
      </c>
      <c r="D21" s="67" t="s">
        <v>130</v>
      </c>
      <c r="E21" s="67"/>
      <c r="F21" s="67" t="s">
        <v>133</v>
      </c>
      <c r="G21" s="70">
        <v>71</v>
      </c>
      <c r="H21" s="71">
        <v>715</v>
      </c>
      <c r="I21" s="69" t="s">
        <v>116</v>
      </c>
      <c r="J21" s="60" t="s">
        <v>131</v>
      </c>
      <c r="K21" s="60" t="s">
        <v>134</v>
      </c>
    </row>
    <row r="22" ht="12" hidden="1" customHeight="1" spans="2:9">
      <c r="B22" s="66">
        <v>43792</v>
      </c>
      <c r="C22" s="67" t="s">
        <v>94</v>
      </c>
      <c r="D22" s="67" t="s">
        <v>135</v>
      </c>
      <c r="E22" s="67" t="s">
        <v>131</v>
      </c>
      <c r="F22" s="67"/>
      <c r="G22" s="70">
        <v>300</v>
      </c>
      <c r="H22" s="71">
        <v>612</v>
      </c>
      <c r="I22" s="69" t="s">
        <v>116</v>
      </c>
    </row>
    <row r="23" ht="12" hidden="1" customHeight="1" spans="2:9">
      <c r="B23" s="66">
        <v>43792</v>
      </c>
      <c r="C23" s="67" t="s">
        <v>94</v>
      </c>
      <c r="D23" s="67" t="s">
        <v>135</v>
      </c>
      <c r="E23" s="67"/>
      <c r="F23" s="67" t="s">
        <v>134</v>
      </c>
      <c r="G23" s="70">
        <v>65</v>
      </c>
      <c r="H23" s="71">
        <v>697</v>
      </c>
      <c r="I23" s="69" t="s">
        <v>116</v>
      </c>
    </row>
    <row r="24" ht="12" hidden="1" customHeight="1" spans="2:9">
      <c r="B24" s="66">
        <v>43792</v>
      </c>
      <c r="C24" s="67" t="s">
        <v>90</v>
      </c>
      <c r="D24" s="66" t="s">
        <v>136</v>
      </c>
      <c r="E24" s="67"/>
      <c r="F24" s="67" t="s">
        <v>134</v>
      </c>
      <c r="G24" s="70">
        <v>30</v>
      </c>
      <c r="H24" s="71">
        <v>730</v>
      </c>
      <c r="I24" s="69" t="s">
        <v>116</v>
      </c>
    </row>
    <row r="25" ht="12" hidden="1" customHeight="1" spans="2:9">
      <c r="B25" s="66">
        <v>43792</v>
      </c>
      <c r="C25" s="67" t="s">
        <v>90</v>
      </c>
      <c r="D25" s="66" t="s">
        <v>127</v>
      </c>
      <c r="E25" s="67"/>
      <c r="F25" s="67" t="s">
        <v>134</v>
      </c>
      <c r="G25" s="70">
        <v>25</v>
      </c>
      <c r="H25" s="71">
        <v>730</v>
      </c>
      <c r="I25" s="69" t="s">
        <v>116</v>
      </c>
    </row>
    <row r="26" ht="12" hidden="1" customHeight="1" spans="2:9">
      <c r="B26" s="66">
        <v>43793</v>
      </c>
      <c r="C26" s="67" t="s">
        <v>91</v>
      </c>
      <c r="D26" s="67" t="s">
        <v>137</v>
      </c>
      <c r="E26" s="67" t="s">
        <v>131</v>
      </c>
      <c r="F26" s="67"/>
      <c r="G26" s="70">
        <v>700</v>
      </c>
      <c r="H26" s="71">
        <v>580</v>
      </c>
      <c r="I26" s="69" t="s">
        <v>116</v>
      </c>
    </row>
    <row r="27" ht="12" hidden="1" customHeight="1" spans="2:9">
      <c r="B27" s="66">
        <v>43793</v>
      </c>
      <c r="C27" s="67" t="s">
        <v>91</v>
      </c>
      <c r="D27" s="67" t="s">
        <v>33</v>
      </c>
      <c r="E27" s="67"/>
      <c r="F27" s="67" t="s">
        <v>134</v>
      </c>
      <c r="G27" s="70">
        <v>45</v>
      </c>
      <c r="H27" s="71">
        <v>718</v>
      </c>
      <c r="I27" s="69" t="s">
        <v>116</v>
      </c>
    </row>
    <row r="28" ht="12" hidden="1" customHeight="1" spans="2:9">
      <c r="B28" s="66">
        <v>43795</v>
      </c>
      <c r="C28" s="67" t="s">
        <v>110</v>
      </c>
      <c r="D28" s="66" t="s">
        <v>136</v>
      </c>
      <c r="E28" s="67" t="s">
        <v>132</v>
      </c>
      <c r="F28" s="67"/>
      <c r="G28" s="70">
        <v>200</v>
      </c>
      <c r="H28" s="71">
        <v>523</v>
      </c>
      <c r="I28" s="69" t="s">
        <v>116</v>
      </c>
    </row>
    <row r="29" ht="12" hidden="1" customHeight="1" spans="2:9">
      <c r="B29" s="66">
        <v>43800</v>
      </c>
      <c r="C29" s="67" t="s">
        <v>91</v>
      </c>
      <c r="D29" s="66" t="s">
        <v>138</v>
      </c>
      <c r="E29" s="67" t="s">
        <v>128</v>
      </c>
      <c r="F29" s="67"/>
      <c r="G29" s="70">
        <v>200</v>
      </c>
      <c r="H29" s="71">
        <v>375</v>
      </c>
      <c r="I29" s="69" t="s">
        <v>116</v>
      </c>
    </row>
    <row r="30" ht="12" hidden="1" customHeight="1" spans="2:9">
      <c r="B30" s="66">
        <v>43808</v>
      </c>
      <c r="C30" s="67" t="s">
        <v>97</v>
      </c>
      <c r="D30" s="66" t="s">
        <v>33</v>
      </c>
      <c r="E30" s="67" t="s">
        <v>131</v>
      </c>
      <c r="F30" s="67"/>
      <c r="G30" s="70">
        <v>141</v>
      </c>
      <c r="H30" s="71">
        <v>633</v>
      </c>
      <c r="I30" s="69" t="s">
        <v>116</v>
      </c>
    </row>
    <row r="31" ht="12" hidden="1" customHeight="1" spans="2:9">
      <c r="B31" s="66">
        <v>43808</v>
      </c>
      <c r="C31" s="67" t="s">
        <v>97</v>
      </c>
      <c r="D31" s="66" t="s">
        <v>33</v>
      </c>
      <c r="E31" s="67"/>
      <c r="F31" s="67" t="s">
        <v>133</v>
      </c>
      <c r="G31" s="70">
        <v>36</v>
      </c>
      <c r="H31" s="71">
        <v>722</v>
      </c>
      <c r="I31" s="69" t="s">
        <v>116</v>
      </c>
    </row>
    <row r="32" ht="12" hidden="1" customHeight="1" spans="2:9">
      <c r="B32" s="66">
        <v>43809</v>
      </c>
      <c r="C32" s="67" t="s">
        <v>110</v>
      </c>
      <c r="D32" s="66" t="s">
        <v>139</v>
      </c>
      <c r="E32" s="67" t="s">
        <v>132</v>
      </c>
      <c r="F32" s="67"/>
      <c r="G32" s="70">
        <v>101</v>
      </c>
      <c r="H32" s="71">
        <v>497</v>
      </c>
      <c r="I32" s="69" t="s">
        <v>116</v>
      </c>
    </row>
    <row r="33" ht="12" hidden="1" customHeight="1" spans="2:9">
      <c r="B33" s="66">
        <v>43814</v>
      </c>
      <c r="C33" s="67" t="s">
        <v>91</v>
      </c>
      <c r="D33" s="66" t="s">
        <v>138</v>
      </c>
      <c r="E33" s="67" t="s">
        <v>131</v>
      </c>
      <c r="F33" s="67"/>
      <c r="G33" s="70">
        <v>600</v>
      </c>
      <c r="H33" s="71">
        <v>585</v>
      </c>
      <c r="I33" s="69" t="s">
        <v>116</v>
      </c>
    </row>
    <row r="34" ht="12" hidden="1" customHeight="1" spans="2:9">
      <c r="B34" s="66">
        <v>43820</v>
      </c>
      <c r="C34" s="67" t="s">
        <v>94</v>
      </c>
      <c r="D34" s="66" t="s">
        <v>135</v>
      </c>
      <c r="E34" s="67"/>
      <c r="F34" s="67" t="s">
        <v>134</v>
      </c>
      <c r="G34" s="70">
        <v>55</v>
      </c>
      <c r="H34" s="71">
        <v>748</v>
      </c>
      <c r="I34" s="69" t="s">
        <v>116</v>
      </c>
    </row>
    <row r="35" ht="10.5" hidden="1" customHeight="1" spans="2:9">
      <c r="B35" s="66">
        <v>43822</v>
      </c>
      <c r="C35" s="67" t="s">
        <v>100</v>
      </c>
      <c r="D35" s="66" t="s">
        <v>140</v>
      </c>
      <c r="E35" s="67"/>
      <c r="F35" s="67" t="s">
        <v>133</v>
      </c>
      <c r="G35" s="70">
        <v>61</v>
      </c>
      <c r="H35" s="71">
        <v>719</v>
      </c>
      <c r="I35" s="69" t="s">
        <v>116</v>
      </c>
    </row>
    <row r="36" ht="12" hidden="1" customHeight="1" spans="2:9">
      <c r="B36" s="66">
        <v>43823</v>
      </c>
      <c r="C36" s="67" t="s">
        <v>110</v>
      </c>
      <c r="D36" s="66" t="s">
        <v>130</v>
      </c>
      <c r="E36" s="67"/>
      <c r="F36" s="67" t="s">
        <v>133</v>
      </c>
      <c r="G36" s="70">
        <v>51</v>
      </c>
      <c r="H36" s="71">
        <v>730</v>
      </c>
      <c r="I36" s="69" t="s">
        <v>116</v>
      </c>
    </row>
    <row r="37" ht="12" hidden="1" customHeight="1" spans="2:9">
      <c r="B37" s="66">
        <v>43826</v>
      </c>
      <c r="C37" s="67" t="s">
        <v>94</v>
      </c>
      <c r="D37" s="66" t="s">
        <v>140</v>
      </c>
      <c r="E37" s="67" t="s">
        <v>131</v>
      </c>
      <c r="F37" s="67"/>
      <c r="G37" s="70">
        <v>200</v>
      </c>
      <c r="H37" s="71">
        <v>680</v>
      </c>
      <c r="I37" s="69" t="s">
        <v>116</v>
      </c>
    </row>
    <row r="38" ht="12" hidden="1" customHeight="1" spans="2:9">
      <c r="B38" s="66">
        <v>43827</v>
      </c>
      <c r="C38" s="67" t="s">
        <v>90</v>
      </c>
      <c r="D38" s="66" t="s">
        <v>139</v>
      </c>
      <c r="E38" s="67" t="s">
        <v>131</v>
      </c>
      <c r="F38" s="67"/>
      <c r="G38" s="70">
        <v>120</v>
      </c>
      <c r="H38" s="71">
        <v>649</v>
      </c>
      <c r="I38" s="69" t="s">
        <v>116</v>
      </c>
    </row>
    <row r="39" ht="12" hidden="1" customHeight="1" spans="2:9">
      <c r="B39" s="66">
        <v>43827</v>
      </c>
      <c r="C39" s="67" t="s">
        <v>90</v>
      </c>
      <c r="D39" s="66" t="s">
        <v>139</v>
      </c>
      <c r="E39" s="67"/>
      <c r="F39" s="67" t="s">
        <v>134</v>
      </c>
      <c r="G39" s="70">
        <v>50</v>
      </c>
      <c r="H39" s="71">
        <v>755</v>
      </c>
      <c r="I39" s="69" t="s">
        <v>116</v>
      </c>
    </row>
    <row r="40" ht="12" customHeight="1" spans="2:9">
      <c r="B40" s="66">
        <v>43855</v>
      </c>
      <c r="C40" s="67" t="s">
        <v>90</v>
      </c>
      <c r="D40" s="66" t="s">
        <v>130</v>
      </c>
      <c r="E40" s="67"/>
      <c r="F40" s="67" t="s">
        <v>133</v>
      </c>
      <c r="G40" s="70">
        <v>40</v>
      </c>
      <c r="H40" s="71">
        <v>749</v>
      </c>
      <c r="I40" s="69" t="s">
        <v>116</v>
      </c>
    </row>
    <row r="41" ht="12" customHeight="1" spans="2:9">
      <c r="B41" s="66">
        <v>43855</v>
      </c>
      <c r="C41" s="67" t="s">
        <v>90</v>
      </c>
      <c r="D41" s="66" t="s">
        <v>130</v>
      </c>
      <c r="E41" s="67" t="s">
        <v>131</v>
      </c>
      <c r="F41" s="67"/>
      <c r="G41" s="70">
        <v>250</v>
      </c>
      <c r="H41" s="71">
        <v>728</v>
      </c>
      <c r="I41" s="69" t="s">
        <v>116</v>
      </c>
    </row>
    <row r="42" ht="12" hidden="1" customHeight="1" spans="2:9">
      <c r="B42" s="66">
        <v>43850</v>
      </c>
      <c r="C42" s="67" t="s">
        <v>100</v>
      </c>
      <c r="D42" s="66" t="s">
        <v>140</v>
      </c>
      <c r="E42" s="67" t="s">
        <v>131</v>
      </c>
      <c r="F42" s="67"/>
      <c r="G42" s="70">
        <v>221</v>
      </c>
      <c r="H42" s="71">
        <v>713</v>
      </c>
      <c r="I42" s="69" t="s">
        <v>116</v>
      </c>
    </row>
    <row r="43" ht="12" hidden="1" customHeight="1" spans="2:9">
      <c r="B43" s="66">
        <v>43850</v>
      </c>
      <c r="C43" s="67" t="s">
        <v>100</v>
      </c>
      <c r="D43" s="66" t="s">
        <v>140</v>
      </c>
      <c r="E43" s="67"/>
      <c r="F43" s="67" t="s">
        <v>133</v>
      </c>
      <c r="G43" s="70">
        <v>71</v>
      </c>
      <c r="H43" s="71">
        <v>796</v>
      </c>
      <c r="I43" s="69" t="s">
        <v>116</v>
      </c>
    </row>
    <row r="44" ht="12" hidden="1" customHeight="1" spans="2:9">
      <c r="B44" s="66">
        <v>43846</v>
      </c>
      <c r="C44" s="67" t="s">
        <v>107</v>
      </c>
      <c r="D44" s="66" t="s">
        <v>44</v>
      </c>
      <c r="E44" s="67" t="s">
        <v>131</v>
      </c>
      <c r="F44" s="67"/>
      <c r="G44" s="70">
        <v>700</v>
      </c>
      <c r="H44" s="71">
        <v>685</v>
      </c>
      <c r="I44" s="69" t="s">
        <v>116</v>
      </c>
    </row>
    <row r="45" ht="12" hidden="1" customHeight="1" spans="2:9">
      <c r="B45" s="66">
        <v>43848</v>
      </c>
      <c r="C45" s="67" t="s">
        <v>69</v>
      </c>
      <c r="D45" s="66" t="s">
        <v>138</v>
      </c>
      <c r="E45" s="67" t="s">
        <v>131</v>
      </c>
      <c r="F45" s="67"/>
      <c r="G45" s="70">
        <v>401</v>
      </c>
      <c r="H45" s="71">
        <v>713</v>
      </c>
      <c r="I45" s="69" t="s">
        <v>116</v>
      </c>
    </row>
    <row r="46" ht="12" hidden="1" customHeight="1" spans="2:9">
      <c r="B46" s="66">
        <v>43843</v>
      </c>
      <c r="C46" s="67" t="s">
        <v>91</v>
      </c>
      <c r="D46" s="66" t="s">
        <v>138</v>
      </c>
      <c r="E46" s="67"/>
      <c r="F46" s="67" t="s">
        <v>134</v>
      </c>
      <c r="G46" s="70">
        <v>100</v>
      </c>
      <c r="H46" s="71">
        <v>792</v>
      </c>
      <c r="I46" s="69" t="s">
        <v>116</v>
      </c>
    </row>
    <row r="47" ht="12" customHeight="1" spans="2:9">
      <c r="B47" s="66">
        <v>43863</v>
      </c>
      <c r="C47" s="67" t="s">
        <v>110</v>
      </c>
      <c r="D47" s="66" t="s">
        <v>138</v>
      </c>
      <c r="E47" s="67" t="s">
        <v>131</v>
      </c>
      <c r="F47" s="67"/>
      <c r="G47" s="70">
        <v>800</v>
      </c>
      <c r="H47" s="71">
        <v>724</v>
      </c>
      <c r="I47" s="69" t="s">
        <v>116</v>
      </c>
    </row>
    <row r="48" ht="12" hidden="1" customHeight="1" spans="2:9">
      <c r="B48" s="66">
        <v>43850</v>
      </c>
      <c r="C48" s="67" t="s">
        <v>97</v>
      </c>
      <c r="D48" s="66" t="s">
        <v>135</v>
      </c>
      <c r="E48" s="67" t="s">
        <v>131</v>
      </c>
      <c r="F48" s="67"/>
      <c r="G48" s="70">
        <v>141</v>
      </c>
      <c r="H48" s="71">
        <v>701</v>
      </c>
      <c r="I48" s="69" t="s">
        <v>116</v>
      </c>
    </row>
    <row r="49" ht="12" hidden="1" customHeight="1" spans="2:9">
      <c r="B49" s="66">
        <v>43850</v>
      </c>
      <c r="C49" s="67" t="s">
        <v>97</v>
      </c>
      <c r="D49" s="66" t="s">
        <v>135</v>
      </c>
      <c r="E49" s="67"/>
      <c r="F49" s="67" t="s">
        <v>133</v>
      </c>
      <c r="G49" s="70">
        <v>61</v>
      </c>
      <c r="H49" s="71">
        <v>759</v>
      </c>
      <c r="I49" s="69" t="s">
        <v>116</v>
      </c>
    </row>
    <row r="50" ht="12" hidden="1" customHeight="1" spans="2:9">
      <c r="B50" s="66">
        <v>43840</v>
      </c>
      <c r="C50" s="67" t="s">
        <v>69</v>
      </c>
      <c r="D50" s="66" t="s">
        <v>137</v>
      </c>
      <c r="E50" s="67" t="s">
        <v>131</v>
      </c>
      <c r="F50" s="67"/>
      <c r="G50" s="70">
        <v>400</v>
      </c>
      <c r="H50" s="71">
        <v>681</v>
      </c>
      <c r="I50" s="69" t="s">
        <v>116</v>
      </c>
    </row>
    <row r="51" ht="12" hidden="1" customHeight="1" spans="2:9">
      <c r="B51" s="66">
        <v>43841</v>
      </c>
      <c r="C51" s="67" t="s">
        <v>90</v>
      </c>
      <c r="D51" s="66" t="s">
        <v>139</v>
      </c>
      <c r="E51" s="67"/>
      <c r="F51" s="67" t="s">
        <v>134</v>
      </c>
      <c r="G51" s="70">
        <v>50</v>
      </c>
      <c r="H51" s="71">
        <v>782</v>
      </c>
      <c r="I51" s="69" t="s">
        <v>116</v>
      </c>
    </row>
    <row r="52" ht="12" hidden="1" customHeight="1" spans="2:9">
      <c r="B52" s="66">
        <v>43844</v>
      </c>
      <c r="C52" s="67" t="s">
        <v>97</v>
      </c>
      <c r="D52" s="66" t="s">
        <v>33</v>
      </c>
      <c r="E52" s="67" t="s">
        <v>131</v>
      </c>
      <c r="F52" s="67"/>
      <c r="G52" s="70">
        <v>141</v>
      </c>
      <c r="H52" s="71">
        <v>691</v>
      </c>
      <c r="I52" s="69" t="s">
        <v>116</v>
      </c>
    </row>
    <row r="53" ht="12" hidden="1" customHeight="1" spans="2:9">
      <c r="B53" s="66">
        <v>43844</v>
      </c>
      <c r="C53" s="67" t="s">
        <v>97</v>
      </c>
      <c r="D53" s="66" t="s">
        <v>33</v>
      </c>
      <c r="E53" s="67"/>
      <c r="F53" s="67" t="s">
        <v>133</v>
      </c>
      <c r="G53" s="70">
        <v>66</v>
      </c>
      <c r="H53" s="71">
        <v>762</v>
      </c>
      <c r="I53" s="69" t="s">
        <v>116</v>
      </c>
    </row>
    <row r="54" ht="12" customHeight="1" spans="2:9">
      <c r="B54" s="66">
        <v>43859</v>
      </c>
      <c r="C54" s="67" t="s">
        <v>97</v>
      </c>
      <c r="D54" s="66" t="s">
        <v>33</v>
      </c>
      <c r="E54" s="67" t="s">
        <v>131</v>
      </c>
      <c r="F54" s="67"/>
      <c r="G54" s="70">
        <v>141</v>
      </c>
      <c r="H54" s="71">
        <v>714</v>
      </c>
      <c r="I54" s="69" t="s">
        <v>116</v>
      </c>
    </row>
    <row r="55" ht="7.5" hidden="1" customHeight="1" spans="2:8">
      <c r="B55" s="72"/>
      <c r="C55" s="72"/>
      <c r="D55" s="72"/>
      <c r="E55" s="72"/>
      <c r="F55" s="72"/>
      <c r="G55" s="72"/>
      <c r="H55" s="72"/>
    </row>
    <row r="56" ht="12" customHeight="1" spans="2:8">
      <c r="B56" s="73"/>
      <c r="C56" s="74"/>
      <c r="D56" s="74"/>
      <c r="E56" s="74"/>
      <c r="F56" s="74"/>
      <c r="G56" s="74"/>
      <c r="H56" s="75"/>
    </row>
    <row r="57" ht="12" customHeight="1" spans="2:8">
      <c r="B57" s="73" t="s">
        <v>83</v>
      </c>
      <c r="C57" s="74"/>
      <c r="D57" s="74"/>
      <c r="E57" s="74"/>
      <c r="F57" s="74"/>
      <c r="G57" s="74"/>
      <c r="H57" s="75"/>
    </row>
    <row r="58" spans="2:8">
      <c r="B58" s="76"/>
      <c r="C58" s="76"/>
      <c r="D58" s="76"/>
      <c r="E58" s="76"/>
      <c r="F58" s="77" t="s">
        <v>141</v>
      </c>
      <c r="G58" s="78" t="s">
        <v>142</v>
      </c>
      <c r="H58" s="76"/>
    </row>
    <row r="59" spans="2:8">
      <c r="B59" s="79" t="s">
        <v>143</v>
      </c>
      <c r="C59" s="79"/>
      <c r="D59" s="76"/>
      <c r="F59" s="80">
        <f>SUBTOTAL(9,F105:F2033)</f>
        <v>-279180.19170456</v>
      </c>
      <c r="G59" s="81">
        <f>SUBTOTAL(3,G105:G2033)</f>
        <v>1718</v>
      </c>
      <c r="H59" s="76"/>
    </row>
    <row r="60" spans="2:9">
      <c r="B60" s="72" t="str">
        <f>[2]自有船应收租金!B2</f>
        <v>船名</v>
      </c>
      <c r="C60" s="72" t="str">
        <f>[2]自有船应收租金!C2</f>
        <v>租家</v>
      </c>
      <c r="D60" s="72" t="str">
        <f>[2]自有船应收租金!F2</f>
        <v>租期</v>
      </c>
      <c r="E60" s="72" t="str">
        <f>[2]自有船应收租金!I2</f>
        <v>期 间</v>
      </c>
      <c r="F60" s="72" t="str">
        <f>[2]自有船应收租金!V2</f>
        <v>租家劳务费</v>
      </c>
      <c r="G60" s="72"/>
      <c r="H60" s="72" t="str">
        <f>[2]自有船应收租金!AB2</f>
        <v>实收租金</v>
      </c>
      <c r="I60" s="72" t="str">
        <f>[2]自有船应收租金!Y2</f>
        <v>应 扣费用明细</v>
      </c>
    </row>
    <row r="61" s="59" customFormat="1" ht="12" customHeight="1" spans="2:10">
      <c r="B61" s="82" t="str">
        <f>[2]自有船应收租金!B3</f>
        <v>JRS CARINA</v>
      </c>
      <c r="C61" s="82" t="str">
        <f>[2]自有船应收租金!C3</f>
        <v>CCL</v>
      </c>
      <c r="D61" s="82" t="str">
        <f>[2]自有船应收租金!F3</f>
        <v>第1期</v>
      </c>
      <c r="E61" s="82" t="str">
        <f>[2]自有船应收租金!I3</f>
        <v>2017.12.10-2017.12.25</v>
      </c>
      <c r="F61" s="83">
        <f>[2]自有船应收租金!V3</f>
        <v>0</v>
      </c>
      <c r="G61" s="82">
        <f>[2]自有船应收租金!AA3</f>
        <v>47887.535</v>
      </c>
      <c r="H61" s="82">
        <f>IF([2]自有船应收租金!AB3="","",[2]自有船应收租金!AB3)</f>
        <v>114822.97</v>
      </c>
      <c r="I61" s="86" t="str">
        <f>[2]自有船应收租金!Y3</f>
        <v>接船检验费/交船前油耗（坞修）</v>
      </c>
      <c r="J61" s="59" t="s">
        <v>144</v>
      </c>
    </row>
    <row r="62" s="59" customFormat="1" ht="12" customHeight="1" spans="2:9">
      <c r="B62" s="82" t="str">
        <f>[2]自有船应收租金!B4</f>
        <v>JRS CARINA</v>
      </c>
      <c r="C62" s="82" t="str">
        <f>[2]自有船应收租金!C4</f>
        <v>CCL</v>
      </c>
      <c r="D62" s="82" t="str">
        <f>[2]自有船应收租金!F4</f>
        <v>第2期</v>
      </c>
      <c r="E62" s="82" t="str">
        <f>[2]自有船应收租金!I4</f>
        <v>2017.12.25-2018.01.09</v>
      </c>
      <c r="F62" s="83">
        <f>[2]自有船应收租金!V4</f>
        <v>0</v>
      </c>
      <c r="G62" s="82">
        <f>[2]自有船应收租金!AA4</f>
        <v>66943.75</v>
      </c>
      <c r="H62" s="82" t="str">
        <f>IF([2]自有船应收租金!AB4="","",[2]自有船应收租金!AB4)</f>
        <v/>
      </c>
      <c r="I62" s="86">
        <f>[2]自有船应收租金!Y4</f>
        <v>0</v>
      </c>
    </row>
    <row r="63" s="59" customFormat="1" ht="12" customHeight="1" spans="2:9">
      <c r="B63" s="82" t="str">
        <f>[2]自有船应收租金!B5</f>
        <v>JRS CARINA</v>
      </c>
      <c r="C63" s="82" t="str">
        <f>[2]自有船应收租金!C5</f>
        <v>CCL</v>
      </c>
      <c r="D63" s="82" t="str">
        <f>[2]自有船应收租金!F5</f>
        <v>第3期</v>
      </c>
      <c r="E63" s="82" t="str">
        <f>[2]自有船应收租金!I5</f>
        <v>2018.01.09-2018.01.24</v>
      </c>
      <c r="F63" s="83">
        <f>[2]自有船应收租金!V5</f>
        <v>0</v>
      </c>
      <c r="G63" s="82">
        <f>[2]自有船应收租金!AA5</f>
        <v>66943.75</v>
      </c>
      <c r="H63" s="82">
        <f>IF([2]自有船应收租金!AB5="","",[2]自有船应收租金!AB5)</f>
        <v>66934.3</v>
      </c>
      <c r="I63" s="86">
        <f>[2]自有船应收租金!Y5</f>
        <v>0</v>
      </c>
    </row>
    <row r="64" s="59" customFormat="1" ht="12" customHeight="1" spans="2:9">
      <c r="B64" s="82" t="str">
        <f>[2]自有船应收租金!B6</f>
        <v>OPDR LISBOA</v>
      </c>
      <c r="C64" s="82" t="str">
        <f>[2]自有船应收租金!C6</f>
        <v>HMM</v>
      </c>
      <c r="D64" s="82" t="str">
        <f>[2]自有船应收租金!F6</f>
        <v>第1期</v>
      </c>
      <c r="E64" s="82" t="str">
        <f>[2]自有船应收租金!I6</f>
        <v>2018.01.25-2018.02.09</v>
      </c>
      <c r="F64" s="83">
        <f>[2]自有船应收租金!V6</f>
        <v>0</v>
      </c>
      <c r="G64" s="82">
        <f>[2]自有船应收租金!AA6</f>
        <v>78650</v>
      </c>
      <c r="H64" s="82">
        <f>IF([2]自有船应收租金!AB6="","",[2]自有船应收租金!AB6)</f>
        <v>78641.69</v>
      </c>
      <c r="I64" s="86">
        <f>[2]自有船应收租金!Y6</f>
        <v>0</v>
      </c>
    </row>
    <row r="65" s="59" customFormat="1" ht="12" customHeight="1" spans="2:9">
      <c r="B65" s="82" t="str">
        <f>[2]自有船应收租金!B7</f>
        <v>JRS CORVUS</v>
      </c>
      <c r="C65" s="82" t="str">
        <f>[2]自有船应收租金!C7</f>
        <v>NYK</v>
      </c>
      <c r="D65" s="82" t="str">
        <f>[2]自有船应收租金!F7</f>
        <v>第1期</v>
      </c>
      <c r="E65" s="82" t="str">
        <f>[2]自有船应收租金!I7</f>
        <v>2018.01.19-2018.02.03</v>
      </c>
      <c r="F65" s="83">
        <f>[2]自有船应收租金!V7</f>
        <v>0</v>
      </c>
      <c r="G65" s="82">
        <f>[2]自有船应收租金!AA7</f>
        <v>77863.3561643836</v>
      </c>
      <c r="H65" s="82">
        <f>IF([2]自有船应收租金!AB7="","",[2]自有船应收租金!AB7)</f>
        <v>77863.36</v>
      </c>
      <c r="I65" s="86" t="str">
        <f>[2]自有船应收租金!Y7</f>
        <v>1.25%佣金</v>
      </c>
    </row>
    <row r="66" s="59" customFormat="1" ht="12" customHeight="1" spans="2:9">
      <c r="B66" s="82" t="str">
        <f>[2]自有船应收租金!B8</f>
        <v>JRS CARINA</v>
      </c>
      <c r="C66" s="82" t="str">
        <f>[2]自有船应收租金!C8</f>
        <v>CCL</v>
      </c>
      <c r="D66" s="82" t="str">
        <f>[2]自有船应收租金!F8</f>
        <v>第4期</v>
      </c>
      <c r="E66" s="82" t="str">
        <f>[2]自有船应收租金!I8</f>
        <v>2018.01.24-2018.02.08</v>
      </c>
      <c r="F66" s="83">
        <f>[2]自有船应收租金!V8</f>
        <v>0</v>
      </c>
      <c r="G66" s="82">
        <f>[2]自有船应收租金!AA8</f>
        <v>66943.75</v>
      </c>
      <c r="H66" s="82">
        <f>IF([2]自有船应收租金!AB8="","",[2]自有船应收租金!AB8)</f>
        <v>66941.35</v>
      </c>
      <c r="I66" s="86">
        <f>[2]自有船应收租金!Y8</f>
        <v>0</v>
      </c>
    </row>
    <row r="67" s="59" customFormat="1" ht="12" customHeight="1" spans="2:9">
      <c r="B67" s="82" t="str">
        <f>[2]自有船应收租金!B9</f>
        <v>OPDR LISBOA</v>
      </c>
      <c r="C67" s="82" t="str">
        <f>[2]自有船应收租金!C9</f>
        <v>HMM</v>
      </c>
      <c r="D67" s="82" t="str">
        <f>[2]自有船应收租金!F9</f>
        <v>第2期</v>
      </c>
      <c r="E67" s="82" t="str">
        <f>[2]自有船应收租金!I9</f>
        <v>2018.02.09-2018.02.24</v>
      </c>
      <c r="F67" s="83">
        <f>[2]自有船应收租金!V9</f>
        <v>0</v>
      </c>
      <c r="G67" s="82">
        <f>[2]自有船应收租金!AA9</f>
        <v>156964.7385</v>
      </c>
      <c r="H67" s="82">
        <f>IF([2]自有船应收租金!AB9="","",[2]自有船应收租金!AB9)</f>
        <v>156956.43</v>
      </c>
      <c r="I67" s="86" t="str">
        <f>[2]自有船应收租金!Y9</f>
        <v>接船检验费</v>
      </c>
    </row>
    <row r="68" s="59" customFormat="1" ht="12" customHeight="1" spans="2:9">
      <c r="B68" s="82" t="str">
        <f>[2]自有船应收租金!B10</f>
        <v>CONMAR HAWK</v>
      </c>
      <c r="C68" s="82" t="str">
        <f>[2]自有船应收租金!C10</f>
        <v>CMS</v>
      </c>
      <c r="D68" s="82" t="str">
        <f>[2]自有船应收租金!F10</f>
        <v>第1期</v>
      </c>
      <c r="E68" s="82" t="str">
        <f>[2]自有船应收租金!I10</f>
        <v>2018.01.28-2018.02.12</v>
      </c>
      <c r="F68" s="83">
        <f>[2]自有船应收租金!V10</f>
        <v>0</v>
      </c>
      <c r="G68" s="82">
        <f>[2]自有船应收租金!AA10</f>
        <v>133911.853753425</v>
      </c>
      <c r="H68" s="82">
        <f>IF([2]自有船应收租金!AB10="","",[2]自有船应收租金!AB10)</f>
        <v>133891.85</v>
      </c>
      <c r="I68" s="86" t="str">
        <f>[2]自有船应收租金!Y10</f>
        <v>1.25%佣金</v>
      </c>
    </row>
    <row r="69" s="59" customFormat="1" ht="12" customHeight="1" spans="2:9">
      <c r="B69" s="82" t="str">
        <f>[2]自有船应收租金!B11</f>
        <v>JRS CORVUS</v>
      </c>
      <c r="C69" s="82" t="str">
        <f>[2]自有船应收租金!C11</f>
        <v>NYK</v>
      </c>
      <c r="D69" s="82" t="str">
        <f>[2]自有船应收租金!F11</f>
        <v>第2期</v>
      </c>
      <c r="E69" s="82" t="str">
        <f>[2]自有船应收租金!I11</f>
        <v>2018.01.20-2018.02.19</v>
      </c>
      <c r="F69" s="83">
        <f>[2]自有船应收租金!V11</f>
        <v>0</v>
      </c>
      <c r="G69" s="82">
        <f>[2]自有船应收租金!AA11</f>
        <v>77863.3123287671</v>
      </c>
      <c r="H69" s="82">
        <f>IF([2]自有船应收租金!AB11="","",[2]自有船应收租金!AB11)</f>
        <v>77833.35</v>
      </c>
      <c r="I69" s="86" t="str">
        <f>[2]自有船应收租金!Y11</f>
        <v>1.25%佣金/1期已付船租</v>
      </c>
    </row>
    <row r="70" s="59" customFormat="1" ht="12" customHeight="1" spans="2:9">
      <c r="B70" s="82" t="str">
        <f>[2]自有船应收租金!B12</f>
        <v>JRS CARINA</v>
      </c>
      <c r="C70" s="82" t="str">
        <f>[2]自有船应收租金!C12</f>
        <v>CCL</v>
      </c>
      <c r="D70" s="82" t="str">
        <f>[2]自有船应收租金!F12</f>
        <v>第5期</v>
      </c>
      <c r="E70" s="82" t="str">
        <f>[2]自有船应收租金!I12</f>
        <v>2018.02.08-2018.02.23</v>
      </c>
      <c r="F70" s="83">
        <f>[2]自有船应收租金!V12</f>
        <v>0</v>
      </c>
      <c r="G70" s="82">
        <f>[2]自有船应收租金!AA12</f>
        <v>35896.825</v>
      </c>
      <c r="H70" s="82">
        <f>IF([2]自有船应收租金!AB12="","",[2]自有船应收租金!AB12)</f>
        <v>35894.43</v>
      </c>
      <c r="I70" s="86" t="str">
        <f>[2]自有船应收租金!Y12</f>
        <v>春节停班7天</v>
      </c>
    </row>
    <row r="71" s="59" customFormat="1" ht="12" customHeight="1" spans="2:9">
      <c r="B71" s="82" t="str">
        <f>[2]自有船应收租金!B13</f>
        <v>CONMAR HAWK</v>
      </c>
      <c r="C71" s="82" t="str">
        <f>[2]自有船应收租金!C13</f>
        <v>CMS</v>
      </c>
      <c r="D71" s="82" t="str">
        <f>[2]自有船应收租金!F13</f>
        <v>第2期</v>
      </c>
      <c r="E71" s="82" t="str">
        <f>[2]自有船应收租金!I13</f>
        <v>2018.02.12-2018.02.27</v>
      </c>
      <c r="F71" s="83">
        <f>[2]自有船应收租金!V13</f>
        <v>0</v>
      </c>
      <c r="G71" s="82">
        <f>[2]自有船应收租金!AA13</f>
        <v>74304.9657534247</v>
      </c>
      <c r="H71" s="82">
        <f>IF([2]自有船应收租金!AB13="","",[2]自有船应收租金!AB13)</f>
        <v>74284.97</v>
      </c>
      <c r="I71" s="86" t="str">
        <f>[2]自有船应收租金!Y13</f>
        <v>1.25%佣金/交船检验费</v>
      </c>
    </row>
    <row r="72" s="59" customFormat="1" ht="12" customHeight="1" spans="2:9">
      <c r="B72" s="82" t="str">
        <f>[2]自有船应收租金!B14</f>
        <v>JRS CORVUS</v>
      </c>
      <c r="C72" s="82" t="str">
        <f>[2]自有船应收租金!C14</f>
        <v>NYK</v>
      </c>
      <c r="D72" s="82" t="str">
        <f>[2]自有船应收租金!F14</f>
        <v>第3期</v>
      </c>
      <c r="E72" s="82" t="str">
        <f>[2]自有船应收租金!I14</f>
        <v>2018.02.19-2018.03.06</v>
      </c>
      <c r="F72" s="83">
        <f>[2]自有船应收租金!V14</f>
        <v>0</v>
      </c>
      <c r="G72" s="82">
        <f>[2]自有船应收租金!AA14</f>
        <v>77863.3561643836</v>
      </c>
      <c r="H72" s="82">
        <f>IF([2]自有船应收租金!AB14="","",[2]自有船应收租金!AB14)</f>
        <v>77863.36</v>
      </c>
      <c r="I72" s="86" t="str">
        <f>[2]自有船应收租金!Y14</f>
        <v>1.25%佣金</v>
      </c>
    </row>
    <row r="73" s="59" customFormat="1" ht="12" customHeight="1" spans="2:9">
      <c r="B73" s="82" t="str">
        <f>[2]自有船应收租金!B15</f>
        <v>OPDR LISBOA</v>
      </c>
      <c r="C73" s="82" t="str">
        <f>[2]自有船应收租金!C15</f>
        <v>HMM</v>
      </c>
      <c r="D73" s="82" t="str">
        <f>[2]自有船应收租金!F15</f>
        <v>第3期</v>
      </c>
      <c r="E73" s="82" t="str">
        <f>[2]自有船应收租金!I15</f>
        <v>2018.02.24-2018.03.11</v>
      </c>
      <c r="F73" s="83">
        <f>[2]自有船应收租金!V15</f>
        <v>0</v>
      </c>
      <c r="G73" s="82">
        <f>[2]自有船应收租金!AA15</f>
        <v>76256.55</v>
      </c>
      <c r="H73" s="82">
        <f>IF([2]自有船应收租金!AB15="","",[2]自有船应收租金!AB15)</f>
        <v>76248.24</v>
      </c>
      <c r="I73" s="86" t="str">
        <f>[2]自有船应收租金!Y15</f>
        <v>停租18.01.28 0530hrs-0730hrs 0.0833天</v>
      </c>
    </row>
    <row r="74" s="59" customFormat="1" ht="12" customHeight="1" spans="2:9">
      <c r="B74" s="82" t="str">
        <f>[2]自有船应收租金!B16</f>
        <v>CONMAR HAWK</v>
      </c>
      <c r="C74" s="82" t="str">
        <f>[2]自有船应收租金!C16</f>
        <v>CMS</v>
      </c>
      <c r="D74" s="82" t="str">
        <f>[2]自有船应收租金!F16</f>
        <v>第3期</v>
      </c>
      <c r="E74" s="82" t="str">
        <f>[2]自有船应收租金!I16</f>
        <v>2018.02.27-2018.03.14</v>
      </c>
      <c r="F74" s="83">
        <f>[2]自有船应收租金!V16</f>
        <v>0</v>
      </c>
      <c r="G74" s="82">
        <f>[2]自有船应收租金!AA16</f>
        <v>74604.9657534247</v>
      </c>
      <c r="H74" s="82">
        <f>IF([2]自有船应收租金!AB16="","",[2]自有船应收租金!AB16)</f>
        <v>74584.97</v>
      </c>
      <c r="I74" s="86" t="str">
        <f>[2]自有船应收租金!Y16</f>
        <v>1.25%佣金</v>
      </c>
    </row>
    <row r="75" s="59" customFormat="1" ht="12" customHeight="1" spans="2:9">
      <c r="B75" s="82" t="str">
        <f>[2]自有船应收租金!B17</f>
        <v>JRS CARINA</v>
      </c>
      <c r="C75" s="82" t="str">
        <f>[2]自有船应收租金!C17</f>
        <v>CCL</v>
      </c>
      <c r="D75" s="82" t="str">
        <f>[2]自有船应收租金!F17</f>
        <v>第6期</v>
      </c>
      <c r="E75" s="82" t="str">
        <f>[2]自有船应收租金!I17</f>
        <v>2018.02.23-2018.03.10</v>
      </c>
      <c r="F75" s="83">
        <f>[2]自有船应收租金!V17</f>
        <v>0</v>
      </c>
      <c r="G75" s="82">
        <f>[2]自有船应收租金!AA17</f>
        <v>66943.75</v>
      </c>
      <c r="H75" s="82">
        <f>IF([2]自有船应收租金!AB17="","",[2]自有船应收租金!AB17)</f>
        <v>66941.35</v>
      </c>
      <c r="I75" s="86">
        <f>[2]自有船应收租金!Y17</f>
        <v>0</v>
      </c>
    </row>
    <row r="76" s="59" customFormat="1" ht="12" customHeight="1" spans="2:9">
      <c r="B76" s="82" t="str">
        <f>[2]自有船应收租金!B18</f>
        <v>JRS CORVUS</v>
      </c>
      <c r="C76" s="82" t="str">
        <f>[2]自有船应收租金!C18</f>
        <v>NYK</v>
      </c>
      <c r="D76" s="82" t="str">
        <f>[2]自有船应收租金!F18</f>
        <v>第4期</v>
      </c>
      <c r="E76" s="82" t="str">
        <f>[2]自有船应收租金!I18</f>
        <v>2018.03.06-2018.03.24</v>
      </c>
      <c r="F76" s="83">
        <f>[2]自有船应收租金!V18</f>
        <v>0</v>
      </c>
      <c r="G76" s="82">
        <f>[2]自有船应收租金!AA18</f>
        <v>87787.1660958904</v>
      </c>
      <c r="H76" s="82">
        <f>IF([2]自有船应收租金!AB18="","",[2]自有船应收租金!AB18)</f>
        <v>87787.16</v>
      </c>
      <c r="I76" s="86" t="str">
        <f>[2]自有船应收租金!Y18</f>
        <v>1.25%佣金/船东费用预估</v>
      </c>
    </row>
    <row r="77" s="59" customFormat="1" ht="12" customHeight="1" spans="2:9">
      <c r="B77" s="82" t="str">
        <f>[2]自有船应收租金!B19</f>
        <v>CONMAR HAWK</v>
      </c>
      <c r="C77" s="82" t="str">
        <f>[2]自有船应收租金!C19</f>
        <v>CMS</v>
      </c>
      <c r="D77" s="82" t="str">
        <f>[2]自有船应收租金!F19</f>
        <v>第4期</v>
      </c>
      <c r="E77" s="82" t="str">
        <f>[2]自有船应收租金!I19</f>
        <v>2018.03.14-2018.03.29</v>
      </c>
      <c r="F77" s="83">
        <f>[2]自有船应收租金!V19</f>
        <v>0</v>
      </c>
      <c r="G77" s="82">
        <f>[2]自有船应收租金!AA19</f>
        <v>74604.9657534247</v>
      </c>
      <c r="H77" s="82">
        <f>IF([2]自有船应收租金!AB19="","",[2]自有船应收租金!AB19)</f>
        <v>74584.97</v>
      </c>
      <c r="I77" s="86" t="str">
        <f>[2]自有船应收租金!Y19</f>
        <v>1.25%佣金</v>
      </c>
    </row>
    <row r="78" s="59" customFormat="1" ht="12" customHeight="1" spans="2:9">
      <c r="B78" s="82" t="str">
        <f>[2]自有船应收租金!B20</f>
        <v>CONMAR HAWK</v>
      </c>
      <c r="C78" s="82" t="str">
        <f>[2]自有船应收租金!C20</f>
        <v>CMS</v>
      </c>
      <c r="D78" s="82" t="str">
        <f>[2]自有船应收租金!F20</f>
        <v>第5期</v>
      </c>
      <c r="E78" s="82" t="str">
        <f>[2]自有船应收租金!I20</f>
        <v>2018.03.29-2018.04.13</v>
      </c>
      <c r="F78" s="83">
        <f>[2]自有船应收租金!V20</f>
        <v>0</v>
      </c>
      <c r="G78" s="82">
        <f>[2]自有船应收租金!AA20</f>
        <v>74377.8457534247</v>
      </c>
      <c r="H78" s="82">
        <f>IF([2]自有船应收租金!AB20="","",[2]自有船应收租金!AB20)</f>
        <v>74357.85</v>
      </c>
      <c r="I78" s="86" t="str">
        <f>[2]自有船应收租金!Y20</f>
        <v>1.25%佣金/船东费用</v>
      </c>
    </row>
    <row r="79" s="59" customFormat="1" ht="12" customHeight="1" spans="2:9">
      <c r="B79" s="82" t="str">
        <f>[2]自有船应收租金!B21</f>
        <v>JRS CARINA</v>
      </c>
      <c r="C79" s="82" t="str">
        <f>[2]自有船应收租金!C21</f>
        <v>CCL</v>
      </c>
      <c r="D79" s="82" t="str">
        <f>[2]自有船应收租金!F21</f>
        <v>第7期</v>
      </c>
      <c r="E79" s="82" t="str">
        <f>[2]自有船应收租金!I21</f>
        <v>2018.03.10-2018.03.25</v>
      </c>
      <c r="F79" s="83">
        <f>[2]自有船应收租金!V21</f>
        <v>0</v>
      </c>
      <c r="G79" s="82">
        <f>[2]自有船应收租金!AA21</f>
        <v>65058.27</v>
      </c>
      <c r="H79" s="82">
        <f>IF([2]自有船应收租金!AB21="","",[2]自有船应收租金!AB21)</f>
        <v>65049.98</v>
      </c>
      <c r="I79" s="86" t="str">
        <f>[2]自有船应收租金!Y21</f>
        <v>船东费用</v>
      </c>
    </row>
    <row r="80" s="59" customFormat="1" ht="12" customHeight="1" spans="2:9">
      <c r="B80" s="82" t="str">
        <f>[2]自有船应收租金!B22</f>
        <v>OPDR LISBOA</v>
      </c>
      <c r="C80" s="82" t="str">
        <f>[2]自有船应收租金!C22</f>
        <v>HMM</v>
      </c>
      <c r="D80" s="82" t="str">
        <f>[2]自有船应收租金!F22</f>
        <v>第4期</v>
      </c>
      <c r="E80" s="82" t="str">
        <f>[2]自有船应收租金!I22</f>
        <v>2018.03.11-2018.03.26</v>
      </c>
      <c r="F80" s="83">
        <f>[2]自有船应收租金!V22</f>
        <v>0</v>
      </c>
      <c r="G80" s="82">
        <f>[2]自有船应收租金!AA22</f>
        <v>78650</v>
      </c>
      <c r="H80" s="82">
        <f>IF([2]自有船应收租金!AB22="","",[2]自有船应收租金!AB22)</f>
        <v>78629.71</v>
      </c>
      <c r="I80" s="86">
        <f>[2]自有船应收租金!Y22</f>
        <v>0</v>
      </c>
    </row>
    <row r="81" s="59" customFormat="1" ht="12" customHeight="1" spans="2:9">
      <c r="B81" s="82" t="str">
        <f>[2]自有船应收租金!B23</f>
        <v>ACACIA ARIES</v>
      </c>
      <c r="C81" s="82" t="str">
        <f>[2]自有船应收租金!C23</f>
        <v>DBR</v>
      </c>
      <c r="D81" s="82" t="str">
        <f>[2]自有船应收租金!F23</f>
        <v>第1期</v>
      </c>
      <c r="E81" s="82" t="str">
        <f>[2]自有船应收租金!I23</f>
        <v>2018.03.08-2018.03.23</v>
      </c>
      <c r="F81" s="83">
        <f>[2]自有船应收租金!V23</f>
        <v>0</v>
      </c>
      <c r="G81" s="82">
        <f>[2]自有船应收租金!AA23</f>
        <v>78865.0251208645</v>
      </c>
      <c r="H81" s="82">
        <f>IF([2]自有船应收租金!AB23="","",[2]自有船应收租金!AB23)</f>
        <v>78865.03</v>
      </c>
      <c r="I81" s="86" t="str">
        <f>[2]自有船应收租金!Y23</f>
        <v>接船检验费/收租家吨税</v>
      </c>
    </row>
    <row r="82" s="59" customFormat="1" ht="12" customHeight="1" spans="2:9">
      <c r="B82" s="82" t="str">
        <f>[2]自有船应收租金!B24</f>
        <v>OPDR LISBOA</v>
      </c>
      <c r="C82" s="82" t="str">
        <f>[2]自有船应收租金!C24</f>
        <v>HMM</v>
      </c>
      <c r="D82" s="82" t="str">
        <f>[2]自有船应收租金!F24</f>
        <v>第5期</v>
      </c>
      <c r="E82" s="82" t="str">
        <f>[2]自有船应收租金!I24</f>
        <v>2018.03.26-2018.04.10</v>
      </c>
      <c r="F82" s="83">
        <f>[2]自有船应收租金!V24</f>
        <v>0</v>
      </c>
      <c r="G82" s="82">
        <f>[2]自有船应收租金!AA24</f>
        <v>78650</v>
      </c>
      <c r="H82" s="82">
        <f>IF([2]自有船应收租金!AB24="","",[2]自有船应收租金!AB24)</f>
        <v>78629.72</v>
      </c>
      <c r="I82" s="86">
        <f>[2]自有船应收租金!Y24</f>
        <v>0</v>
      </c>
    </row>
    <row r="83" s="59" customFormat="1" ht="12" customHeight="1" spans="2:9">
      <c r="B83" s="82" t="str">
        <f>[2]自有船应收租金!B25</f>
        <v>ACACIA ARIES</v>
      </c>
      <c r="C83" s="82" t="str">
        <f>[2]自有船应收租金!C25</f>
        <v>DBR</v>
      </c>
      <c r="D83" s="82" t="str">
        <f>[2]自有船应收租金!F25</f>
        <v>第2期</v>
      </c>
      <c r="E83" s="82" t="str">
        <f>[2]自有船应收租金!I25</f>
        <v>2018.03.23-2018.04.07</v>
      </c>
      <c r="F83" s="83">
        <f>[2]自有船应收租金!V25</f>
        <v>0</v>
      </c>
      <c r="G83" s="82">
        <f>[2]自有船应收租金!AA25</f>
        <v>131100.53255</v>
      </c>
      <c r="H83" s="82">
        <f>IF([2]自有船应收租金!AB25="","",[2]自有船应收租金!AB25)</f>
        <v>131100.53</v>
      </c>
      <c r="I83" s="86">
        <f>[2]自有船应收租金!Y25</f>
        <v>0</v>
      </c>
    </row>
    <row r="84" s="59" customFormat="1" ht="12" customHeight="1" spans="2:9">
      <c r="B84" s="82" t="str">
        <f>[2]自有船应收租金!B26</f>
        <v>JRS CARINA</v>
      </c>
      <c r="C84" s="82" t="str">
        <f>[2]自有船应收租金!C26</f>
        <v>CCL</v>
      </c>
      <c r="D84" s="82" t="str">
        <f>[2]自有船应收租金!F26</f>
        <v>第8期</v>
      </c>
      <c r="E84" s="82" t="str">
        <f>[2]自有船应收租金!I26</f>
        <v>2018.03.25-2018.04.09</v>
      </c>
      <c r="F84" s="83">
        <f>[2]自有船应收租金!V26</f>
        <v>0</v>
      </c>
      <c r="G84" s="82">
        <f>[2]自有船应收租金!AA26</f>
        <v>46313.42</v>
      </c>
      <c r="H84" s="82">
        <f>IF([2]自有船应收租金!AB26="","",[2]自有船应收租金!AB26)</f>
        <v>46305.14</v>
      </c>
      <c r="I84" s="86" t="str">
        <f>[2]自有船应收租金!Y26</f>
        <v>春节坞修（2.20 09:00-03.01 19:24 9.43天）/船东费用</v>
      </c>
    </row>
    <row r="85" s="59" customFormat="1" ht="12" customHeight="1" spans="2:9">
      <c r="B85" s="82" t="str">
        <f>[2]自有船应收租金!B27</f>
        <v>ACACIA VIRGO</v>
      </c>
      <c r="C85" s="82" t="str">
        <f>[2]自有船应收租金!C27</f>
        <v>APL</v>
      </c>
      <c r="D85" s="82" t="str">
        <f>[2]自有船应收租金!F27</f>
        <v>第1期</v>
      </c>
      <c r="E85" s="82" t="str">
        <f>[2]自有船应收租金!I27</f>
        <v>2018.03.21-2018.04.05</v>
      </c>
      <c r="F85" s="83">
        <f>[2]自有船应收租金!V27</f>
        <v>0</v>
      </c>
      <c r="G85" s="82">
        <f>[2]自有船应收租金!AA27</f>
        <v>115076.25</v>
      </c>
      <c r="H85" s="82">
        <f>IF([2]自有船应收租金!AB27="","",[2]自有船应收租金!AB27)</f>
        <v>115076.25</v>
      </c>
      <c r="I85" s="86">
        <f>[2]自有船应收租金!Y27</f>
        <v>0</v>
      </c>
    </row>
    <row r="86" s="59" customFormat="1" ht="12" customHeight="1" spans="2:9">
      <c r="B86" s="82" t="str">
        <f>[2]自有船应收租金!B28</f>
        <v>ACACIA LIBRA</v>
      </c>
      <c r="C86" s="82" t="str">
        <f>[2]自有船应收租金!C28</f>
        <v>HMM</v>
      </c>
      <c r="D86" s="82" t="str">
        <f>[2]自有船应收租金!F28</f>
        <v>第1期</v>
      </c>
      <c r="E86" s="82" t="str">
        <f>[2]自有船应收租金!I28</f>
        <v>2018.03.24-2018.04.08</v>
      </c>
      <c r="F86" s="83">
        <f>[2]自有船应收租金!V28</f>
        <v>0</v>
      </c>
      <c r="G86" s="82">
        <f>[2]自有船应收租金!AA28</f>
        <v>215570.04</v>
      </c>
      <c r="H86" s="82">
        <f>IF([2]自有船应收租金!AB28="","",[2]自有船应收租金!AB28)</f>
        <v>215570.04</v>
      </c>
      <c r="I86" s="86" t="str">
        <f>[2]自有船应收租金!Y28</f>
        <v>接船检验费</v>
      </c>
    </row>
    <row r="87" s="59" customFormat="1" ht="12" customHeight="1" spans="2:9">
      <c r="B87" s="82" t="str">
        <f>[2]自有船应收租金!B29</f>
        <v>ACACIA TAURUS</v>
      </c>
      <c r="C87" s="82" t="str">
        <f>[2]自有船应收租金!C29</f>
        <v>DYS</v>
      </c>
      <c r="D87" s="82" t="str">
        <f>[2]自有船应收租金!F29</f>
        <v>第1期</v>
      </c>
      <c r="E87" s="82" t="str">
        <f>[2]自有船应收租金!I29</f>
        <v>2018.03.27-2018.04.10</v>
      </c>
      <c r="F87" s="83">
        <f>[2]自有船应收租金!V29</f>
        <v>0</v>
      </c>
      <c r="G87" s="82">
        <f>[2]自有船应收租金!AA29</f>
        <v>72733.5787671233</v>
      </c>
      <c r="H87" s="82">
        <f>IF([2]自有船应收租金!AB29="","",[2]自有船应收租金!AB29)</f>
        <v>72713.58</v>
      </c>
      <c r="I87" s="86" t="str">
        <f>[2]自有船应收租金!Y29</f>
        <v>1.25%佣金/接船检验费</v>
      </c>
    </row>
    <row r="88" s="59" customFormat="1" ht="12" customHeight="1" spans="2:9">
      <c r="B88" s="82" t="str">
        <f>[2]自有船应收租金!B30</f>
        <v>OPDR LISBOA</v>
      </c>
      <c r="C88" s="82" t="str">
        <f>[2]自有船应收租金!C30</f>
        <v>HMM</v>
      </c>
      <c r="D88" s="82" t="str">
        <f>[2]自有船应收租金!F30</f>
        <v>第6期</v>
      </c>
      <c r="E88" s="82" t="str">
        <f>[2]自有船应收租金!I30</f>
        <v>2018.04.10-2018.04.25</v>
      </c>
      <c r="F88" s="83">
        <f>[2]自有船应收租金!V30</f>
        <v>0</v>
      </c>
      <c r="G88" s="82">
        <f>[2]自有船应收租金!AA30</f>
        <v>78895</v>
      </c>
      <c r="H88" s="82">
        <f>IF([2]自有船应收租金!AB30="","",[2]自有船应收租金!AB30)</f>
        <v>78886.72</v>
      </c>
      <c r="I88" s="86" t="str">
        <f>[2]自有船应收租金!Y30</f>
        <v>船员劳务费1.2月</v>
      </c>
    </row>
    <row r="89" s="59" customFormat="1" ht="12" customHeight="1" spans="2:9">
      <c r="B89" s="82" t="str">
        <f>[2]自有船应收租金!B31</f>
        <v>ACACIA LIBRA</v>
      </c>
      <c r="C89" s="82" t="str">
        <f>[2]自有船应收租金!C31</f>
        <v>HMM</v>
      </c>
      <c r="D89" s="82" t="str">
        <f>[2]自有船应收租金!F31</f>
        <v>第2期</v>
      </c>
      <c r="E89" s="82" t="str">
        <f>[2]自有船应收租金!I31</f>
        <v>2018.04.08-2018.04.23</v>
      </c>
      <c r="F89" s="83">
        <f>[2]自有船应收租金!V31</f>
        <v>0</v>
      </c>
      <c r="G89" s="82">
        <f>[2]自有船应收租金!AA31</f>
        <v>120000</v>
      </c>
      <c r="H89" s="82">
        <f>IF([2]自有船应收租金!AB31="","",[2]自有船应收租金!AB31)</f>
        <v>120000</v>
      </c>
      <c r="I89" s="86">
        <f>[2]自有船应收租金!Y31</f>
        <v>0</v>
      </c>
    </row>
    <row r="90" s="59" customFormat="1" ht="12" customHeight="1" spans="2:9">
      <c r="B90" s="82" t="str">
        <f>[2]自有船应收租金!B32</f>
        <v>ACACIA ARIES</v>
      </c>
      <c r="C90" s="82" t="str">
        <f>[2]自有船应收租金!C32</f>
        <v>DBR</v>
      </c>
      <c r="D90" s="82" t="str">
        <f>[2]自有船应收租金!F32</f>
        <v>第3期</v>
      </c>
      <c r="E90" s="82" t="str">
        <f>[2]自有船应收租金!I32</f>
        <v>2018.04.07-2018.04.22</v>
      </c>
      <c r="F90" s="83">
        <f>[2]自有船应收租金!V32</f>
        <v>0</v>
      </c>
      <c r="G90" s="82">
        <f>[2]自有船应收租金!AA32</f>
        <v>75700</v>
      </c>
      <c r="H90" s="82">
        <f>IF([2]自有船应收租金!AB32="","",[2]自有船应收租金!AB32)</f>
        <v>75700</v>
      </c>
      <c r="I90" s="86">
        <f>[2]自有船应收租金!Y32</f>
        <v>0</v>
      </c>
    </row>
    <row r="91" s="59" customFormat="1" ht="12" customHeight="1" spans="2:9">
      <c r="B91" s="82" t="str">
        <f>[2]自有船应收租金!B33</f>
        <v>JRS CARINA</v>
      </c>
      <c r="C91" s="82" t="str">
        <f>[2]自有船应收租金!C33</f>
        <v>CCL</v>
      </c>
      <c r="D91" s="82" t="str">
        <f>[2]自有船应收租金!F33</f>
        <v>第9期</v>
      </c>
      <c r="E91" s="82" t="str">
        <f>[2]自有船应收租金!I33</f>
        <v>2018.04.09-2018.04.24</v>
      </c>
      <c r="F91" s="83">
        <f>[2]自有船应收租金!V33</f>
        <v>0</v>
      </c>
      <c r="G91" s="82">
        <f>[2]自有船应收租金!AA33</f>
        <v>66738.75</v>
      </c>
      <c r="H91" s="82">
        <f>IF([2]自有船应收租金!AB33="","",[2]自有船应收租金!AB33)</f>
        <v>66736.35</v>
      </c>
      <c r="I91" s="86" t="str">
        <f>[2]自有船应收租金!Y33</f>
        <v>船东费用</v>
      </c>
    </row>
    <row r="92" s="59" customFormat="1" ht="12" customHeight="1" spans="2:9">
      <c r="B92" s="82" t="str">
        <f>[2]自有船应收租金!B34</f>
        <v>ACACIA VIRGO</v>
      </c>
      <c r="C92" s="82" t="str">
        <f>[2]自有船应收租金!C34</f>
        <v>APL</v>
      </c>
      <c r="D92" s="82" t="str">
        <f>[2]自有船应收租金!F34</f>
        <v>第2期</v>
      </c>
      <c r="E92" s="82" t="str">
        <f>[2]自有船应收租金!I34</f>
        <v>2018.04.05-2018.04.18</v>
      </c>
      <c r="F92" s="83">
        <f>[2]自有船应收租金!V34</f>
        <v>0</v>
      </c>
      <c r="G92" s="82">
        <f>[2]自有船应收租金!AA34</f>
        <v>222889.5</v>
      </c>
      <c r="H92" s="82">
        <f>IF([2]自有船应收租金!AB34="","",[2]自有船应收租金!AB34)</f>
        <v>222889.5</v>
      </c>
      <c r="I92" s="86">
        <f>[2]自有船应收租金!Y34</f>
        <v>0</v>
      </c>
    </row>
    <row r="93" s="59" customFormat="1" ht="12" customHeight="1" spans="2:9">
      <c r="B93" s="82" t="str">
        <f>[2]自有船应收租金!B35</f>
        <v>ACACIA TAURUS</v>
      </c>
      <c r="C93" s="82" t="str">
        <f>[2]自有船应收租金!C35</f>
        <v>COSCO</v>
      </c>
      <c r="D93" s="82" t="str">
        <f>[2]自有船应收租金!F35</f>
        <v>第1期</v>
      </c>
      <c r="E93" s="82" t="str">
        <f>[2]自有船应收租金!I35</f>
        <v>2018.04.24-2018.05.01</v>
      </c>
      <c r="F93" s="83">
        <f>[2]自有船应收租金!V35</f>
        <v>0</v>
      </c>
      <c r="G93" s="82">
        <f>[2]自有船应收租金!AA35</f>
        <v>37030</v>
      </c>
      <c r="H93" s="82">
        <f>IF([2]自有船应收租金!AB35="","",[2]自有船应收租金!AB35)</f>
        <v>37030</v>
      </c>
      <c r="I93" s="86" t="str">
        <f>[2]自有船应收租金!Y35</f>
        <v>接船检验费</v>
      </c>
    </row>
    <row r="94" s="59" customFormat="1" ht="12" customHeight="1" spans="2:9">
      <c r="B94" s="82" t="str">
        <f>[2]自有船应收租金!B36</f>
        <v>ACACIA ARIES</v>
      </c>
      <c r="C94" s="82" t="str">
        <f>[2]自有船应收租金!C36</f>
        <v>DBR</v>
      </c>
      <c r="D94" s="82" t="str">
        <f>[2]自有船应收租金!F36</f>
        <v>第4期</v>
      </c>
      <c r="E94" s="82" t="str">
        <f>[2]自有船应收租金!I36</f>
        <v>2018.04.22-2018.05.07</v>
      </c>
      <c r="F94" s="83">
        <f>[2]自有船应收租金!V36</f>
        <v>0</v>
      </c>
      <c r="G94" s="82">
        <f>[2]自有船应收租金!AA36</f>
        <v>79360</v>
      </c>
      <c r="H94" s="82">
        <f>IF([2]自有船应收租金!AB36="","",[2]自有船应收租金!AB36)</f>
        <v>79360</v>
      </c>
      <c r="I94" s="86" t="str">
        <f>[2]自有船应收租金!Y36</f>
        <v>收回3月劳务费</v>
      </c>
    </row>
    <row r="95" s="59" customFormat="1" ht="12" customHeight="1" spans="2:9">
      <c r="B95" s="82" t="str">
        <f>[2]自有船应收租金!B37</f>
        <v>ACACIA LEO</v>
      </c>
      <c r="C95" s="82" t="str">
        <f>[2]自有船应收租金!C37</f>
        <v>WHL</v>
      </c>
      <c r="D95" s="82" t="str">
        <f>[2]自有船应收租金!F37</f>
        <v>第1期</v>
      </c>
      <c r="E95" s="82" t="str">
        <f>[2]自有船应收租金!I37</f>
        <v>2018.04.13-2018.04.28</v>
      </c>
      <c r="F95" s="83">
        <f>[2]自有船应收租金!V37</f>
        <v>0</v>
      </c>
      <c r="G95" s="82">
        <f>[2]自有船应收租金!AA37</f>
        <v>101091.780821918</v>
      </c>
      <c r="H95" s="82">
        <f>IF([2]自有船应收租金!AB37="","",[2]自有船应收租金!AB37)</f>
        <v>101084.1</v>
      </c>
      <c r="I95" s="86">
        <f>[2]自有船应收租金!Y37</f>
        <v>0</v>
      </c>
    </row>
    <row r="96" s="59" customFormat="1" ht="12" customHeight="1" spans="2:9">
      <c r="B96" s="82" t="str">
        <f>[2]自有船应收租金!B38</f>
        <v>CONMAR HAWK</v>
      </c>
      <c r="C96" s="82" t="str">
        <f>[2]自有船应收租金!C38</f>
        <v>CMS</v>
      </c>
      <c r="D96" s="82" t="str">
        <f>[2]自有船应收租金!F38</f>
        <v>第6期</v>
      </c>
      <c r="E96" s="82" t="str">
        <f>[2]自有船应收租金!I38</f>
        <v>2018.04.13-2018.04.28</v>
      </c>
      <c r="F96" s="83">
        <f>[2]自有船应收租金!V38</f>
        <v>0</v>
      </c>
      <c r="G96" s="82">
        <f>[2]自有船应收租金!AA38</f>
        <v>74604.9657534247</v>
      </c>
      <c r="H96" s="82">
        <f>IF([2]自有船应收租金!AB38="","",[2]自有船应收租金!AB38)</f>
        <v>74584.97</v>
      </c>
      <c r="I96" s="86" t="str">
        <f>[2]自有船应收租金!Y38</f>
        <v>1.25%佣金</v>
      </c>
    </row>
    <row r="97" s="59" customFormat="1" ht="12" customHeight="1" spans="2:9">
      <c r="B97" s="82" t="str">
        <f>[2]自有船应收租金!B39</f>
        <v>CONMAR HAWK</v>
      </c>
      <c r="C97" s="82" t="str">
        <f>[2]自有船应收租金!C39</f>
        <v>CMS</v>
      </c>
      <c r="D97" s="82" t="str">
        <f>[2]自有船应收租金!F39</f>
        <v>第7期</v>
      </c>
      <c r="E97" s="82" t="str">
        <f>[2]自有船应收租金!I39</f>
        <v>2018.04.28-2018.05.13</v>
      </c>
      <c r="F97" s="83">
        <f>[2]自有船应收租金!V39</f>
        <v>0</v>
      </c>
      <c r="G97" s="82">
        <f>[2]自有船应收租金!AA39</f>
        <v>74604.9657534247</v>
      </c>
      <c r="H97" s="82">
        <f>IF([2]自有船应收租金!AB39="","",[2]自有船应收租金!AB39)</f>
        <v>74584.97</v>
      </c>
      <c r="I97" s="86" t="str">
        <f>[2]自有船应收租金!Y39</f>
        <v>1.25%佣金</v>
      </c>
    </row>
    <row r="98" s="59" customFormat="1" ht="12" customHeight="1" spans="2:9">
      <c r="B98" s="82" t="str">
        <f>[2]自有船应收租金!B40</f>
        <v>ACACIA TAURUS</v>
      </c>
      <c r="C98" s="82" t="str">
        <f>[2]自有船应收租金!C40</f>
        <v>DYS</v>
      </c>
      <c r="D98" s="82" t="str">
        <f>[2]自有船应收租金!F40</f>
        <v>第2期</v>
      </c>
      <c r="E98" s="82" t="str">
        <f>[2]自有船应收租金!I40</f>
        <v>2018.04.10-2018.04.20</v>
      </c>
      <c r="F98" s="83">
        <f>[2]自有船应收租金!V40</f>
        <v>0</v>
      </c>
      <c r="G98" s="82">
        <f>[2]自有船应收租金!AA40</f>
        <v>52238.2705479452</v>
      </c>
      <c r="H98" s="82">
        <f>IF([2]自有船应收租金!AB40="","",[2]自有船应收租金!AB40)</f>
        <v>52218.27</v>
      </c>
      <c r="I98" s="86" t="str">
        <f>[2]自有船应收租金!Y40</f>
        <v>1.25%佣金</v>
      </c>
    </row>
    <row r="99" s="59" customFormat="1" ht="12" customHeight="1" spans="2:9">
      <c r="B99" s="82" t="str">
        <f>[2]自有船应收租金!B41</f>
        <v>JRS CARINA</v>
      </c>
      <c r="C99" s="82" t="str">
        <f>[2]自有船应收租金!C41</f>
        <v>CCL</v>
      </c>
      <c r="D99" s="82" t="str">
        <f>[2]自有船应收租金!F41</f>
        <v>第10期</v>
      </c>
      <c r="E99" s="82" t="str">
        <f>[2]自有船应收租金!I41</f>
        <v>2018.04.24-2018.05.09</v>
      </c>
      <c r="F99" s="83">
        <f>[2]自有船应收租金!V41</f>
        <v>0</v>
      </c>
      <c r="G99" s="82">
        <f>[2]自有船应收租金!AA41</f>
        <v>66412.38</v>
      </c>
      <c r="H99" s="82">
        <f>IF([2]自有船应收租金!AB41="","",[2]自有船应收租金!AB41)</f>
        <v>66409.98</v>
      </c>
      <c r="I99" s="86" t="str">
        <f>[2]自有船应收租金!Y41</f>
        <v>船东费用</v>
      </c>
    </row>
    <row r="100" s="59" customFormat="1" ht="12" customHeight="1" spans="2:9">
      <c r="B100" s="82" t="str">
        <f>[2]自有船应收租金!B42</f>
        <v>ACACIA LEO</v>
      </c>
      <c r="C100" s="82" t="str">
        <f>[2]自有船应收租金!C42</f>
        <v>WHL</v>
      </c>
      <c r="D100" s="82" t="str">
        <f>[2]自有船应收租金!F42</f>
        <v>第2期</v>
      </c>
      <c r="E100" s="82" t="str">
        <f>[2]自有船应收租金!I42</f>
        <v>2018.04.28-2018.05.13</v>
      </c>
      <c r="F100" s="83">
        <f>[2]自有船应收租金!V42</f>
        <v>0</v>
      </c>
      <c r="G100" s="82">
        <f>[2]自有船应收租金!AA42</f>
        <v>101091.780821918</v>
      </c>
      <c r="H100" s="82">
        <f>IF([2]自有船应收租金!AB42="","",[2]自有船应收租金!AB42)</f>
        <v>101083.9</v>
      </c>
      <c r="I100" s="86">
        <f>[2]自有船应收租金!Y42</f>
        <v>0</v>
      </c>
    </row>
    <row r="101" s="59" customFormat="1" ht="12" customHeight="1" spans="2:9">
      <c r="B101" s="82" t="str">
        <f>[2]自有船应收租金!B43</f>
        <v>ACACIA LEO</v>
      </c>
      <c r="C101" s="82" t="str">
        <f>[2]自有船应收租金!C43</f>
        <v>WHL</v>
      </c>
      <c r="D101" s="82" t="str">
        <f>[2]自有船应收租金!F43</f>
        <v>第2期</v>
      </c>
      <c r="E101" s="82" t="str">
        <f>[2]自有船应收租金!I43</f>
        <v>2018.04.28-2018.05.13</v>
      </c>
      <c r="F101" s="83">
        <f>[2]自有船应收租金!V43</f>
        <v>0</v>
      </c>
      <c r="G101" s="82">
        <f>[2]自有船应收租金!AA43</f>
        <v>207164.442</v>
      </c>
      <c r="H101" s="82">
        <f>IF([2]自有船应收租金!AB43="","",[2]自有船应收租金!AB43)</f>
        <v>207155.74</v>
      </c>
      <c r="I101" s="86">
        <f>[2]自有船应收租金!Y43</f>
        <v>0</v>
      </c>
    </row>
    <row r="102" s="59" customFormat="1" ht="12" customHeight="1" spans="2:9">
      <c r="B102" s="82" t="str">
        <f>[2]自有船应收租金!B44</f>
        <v>ACACIA LIBRA</v>
      </c>
      <c r="C102" s="82" t="str">
        <f>[2]自有船应收租金!C44</f>
        <v>HMM</v>
      </c>
      <c r="D102" s="82" t="str">
        <f>[2]自有船应收租金!F44</f>
        <v>第3期</v>
      </c>
      <c r="E102" s="82" t="str">
        <f>[2]自有船应收租金!I44</f>
        <v>2018.04.23-2018.05.08</v>
      </c>
      <c r="F102" s="83">
        <f>[2]自有船应收租金!V44</f>
        <v>0</v>
      </c>
      <c r="G102" s="82">
        <f>[2]自有船应收租金!AA44</f>
        <v>123000</v>
      </c>
      <c r="H102" s="82">
        <f>IF([2]自有船应收租金!AB44="","",[2]自有船应收租金!AB44)</f>
        <v>123000</v>
      </c>
      <c r="I102" s="86">
        <f>[2]自有船应收租金!Y44</f>
        <v>0</v>
      </c>
    </row>
    <row r="103" s="59" customFormat="1" ht="12" customHeight="1" spans="2:9">
      <c r="B103" s="82" t="str">
        <f>[2]自有船应收租金!B45</f>
        <v>ACACIA LAN</v>
      </c>
      <c r="C103" s="82" t="str">
        <f>[2]自有船应收租金!C45</f>
        <v>ONE</v>
      </c>
      <c r="D103" s="82" t="str">
        <f>[2]自有船应收租金!F45</f>
        <v>第1期</v>
      </c>
      <c r="E103" s="82" t="str">
        <f>[2]自有船应收租金!I45</f>
        <v>2018.04.11-2018.04.25</v>
      </c>
      <c r="F103" s="83">
        <f>[2]自有船应收租金!V45</f>
        <v>0</v>
      </c>
      <c r="G103" s="82">
        <f>[2]自有船应收租金!AA45</f>
        <v>66819.9657534247</v>
      </c>
      <c r="H103" s="82">
        <f>IF([2]自有船应收租金!AB45="","",[2]自有船应收租金!AB45)</f>
        <v>66819.97</v>
      </c>
      <c r="I103" s="86" t="str">
        <f>[2]自有船应收租金!Y45</f>
        <v>1.25%佣金/预估船东费用</v>
      </c>
    </row>
    <row r="104" s="59" customFormat="1" ht="12" customHeight="1" spans="2:9">
      <c r="B104" s="82" t="str">
        <f>[2]自有船应收租金!B46</f>
        <v>ACACIA VIRGO</v>
      </c>
      <c r="C104" s="82" t="str">
        <f>[2]自有船应收租金!C46</f>
        <v>APL</v>
      </c>
      <c r="D104" s="82" t="str">
        <f>[2]自有船应收租金!F46</f>
        <v>第3期</v>
      </c>
      <c r="E104" s="82" t="str">
        <f>[2]自有船应收租金!I46</f>
        <v>2018.04.18-2018.05.03</v>
      </c>
      <c r="F104" s="83">
        <f>[2]自有船应收租金!V46</f>
        <v>0</v>
      </c>
      <c r="G104" s="82">
        <f>[2]自有船应收租金!AA46</f>
        <v>115076.25</v>
      </c>
      <c r="H104" s="82">
        <f>IF([2]自有船应收租金!AB46="","",[2]自有船应收租金!AB46)</f>
        <v>115076.25</v>
      </c>
      <c r="I104" s="86">
        <f>[2]自有船应收租金!Y46</f>
        <v>0</v>
      </c>
    </row>
    <row r="105" s="59" customFormat="1" ht="12" customHeight="1" spans="2:9">
      <c r="B105" s="82" t="str">
        <f>[2]自有船应收租金!B47</f>
        <v>OPDR LISBOA</v>
      </c>
      <c r="C105" s="82" t="str">
        <f>[2]自有船应收租金!C47</f>
        <v>HMM</v>
      </c>
      <c r="D105" s="82" t="str">
        <f>[2]自有船应收租金!F47</f>
        <v>第7期</v>
      </c>
      <c r="E105" s="82" t="str">
        <f>[2]自有船应收租金!I47</f>
        <v>2018.04.25-2018.05.10</v>
      </c>
      <c r="F105" s="83">
        <f>[2]自有船应收租金!V47</f>
        <v>0</v>
      </c>
      <c r="G105" s="82">
        <f>[2]自有船应收租金!AA47</f>
        <v>78845</v>
      </c>
      <c r="H105" s="82">
        <f>IF([2]自有船应收租金!AB47="","",[2]自有船应收租金!AB47)</f>
        <v>78824.72</v>
      </c>
      <c r="I105" s="86" t="str">
        <f>[2]自有船应收租金!Y47</f>
        <v>船员劳务费3月</v>
      </c>
    </row>
    <row r="106" s="59" customFormat="1" ht="12" customHeight="1" spans="2:9">
      <c r="B106" s="82" t="str">
        <f>[2]自有船应收租金!B48</f>
        <v>ACACIA TAURUS</v>
      </c>
      <c r="C106" s="82" t="str">
        <f>[2]自有船应收租金!C48</f>
        <v>COSCO</v>
      </c>
      <c r="D106" s="82" t="str">
        <f>[2]自有船应收租金!F48</f>
        <v>第2期</v>
      </c>
      <c r="E106" s="82" t="str">
        <f>[2]自有船应收租金!I48</f>
        <v>2018.05.01-2018.05.08</v>
      </c>
      <c r="F106" s="83">
        <f>[2]自有船应收租金!V48</f>
        <v>0</v>
      </c>
      <c r="G106" s="82">
        <f>[2]自有船应收租金!AA48</f>
        <v>37380</v>
      </c>
      <c r="H106" s="82">
        <f>IF([2]自有船应收租金!AB48="","",[2]自有船应收租金!AB48)</f>
        <v>37380</v>
      </c>
      <c r="I106" s="86">
        <f>[2]自有船应收租金!Y48</f>
        <v>0</v>
      </c>
    </row>
    <row r="107" s="59" customFormat="1" ht="12" customHeight="1" spans="2:9">
      <c r="B107" s="82" t="str">
        <f>[2]自有船应收租金!B49</f>
        <v>JRS CORVUS</v>
      </c>
      <c r="C107" s="82" t="str">
        <f>[2]自有船应收租金!C49</f>
        <v>ONE</v>
      </c>
      <c r="D107" s="82" t="str">
        <f>[2]自有船应收租金!F49</f>
        <v>第1期</v>
      </c>
      <c r="E107" s="82" t="str">
        <f>[2]自有船应收租金!I49</f>
        <v>2018.04.20-2018.05.05</v>
      </c>
      <c r="F107" s="83">
        <f>[2]自有船应收租金!V49</f>
        <v>0</v>
      </c>
      <c r="G107" s="82">
        <f>[2]自有船应收租金!AA49</f>
        <v>82307.1061643836</v>
      </c>
      <c r="H107" s="82">
        <f>IF([2]自有船应收租金!AB49="","",[2]自有船应收租金!AB49)</f>
        <v>82303.32</v>
      </c>
      <c r="I107" s="86" t="str">
        <f>[2]自有船应收租金!Y49</f>
        <v>1.25%佣金</v>
      </c>
    </row>
    <row r="108" s="59" customFormat="1" ht="12" customHeight="1" spans="2:9">
      <c r="B108" s="82" t="str">
        <f>[2]自有船应收租金!B50</f>
        <v>ACACIA TAURUS</v>
      </c>
      <c r="C108" s="82" t="str">
        <f>[2]自有船应收租金!C50</f>
        <v>DYS</v>
      </c>
      <c r="D108" s="82" t="str">
        <f>[2]自有船应收租金!F50</f>
        <v>prefinal</v>
      </c>
      <c r="E108" s="82" t="str">
        <f>[2]自有船应收租金!I50</f>
        <v>2018.04.20-2018.04.24</v>
      </c>
      <c r="F108" s="83">
        <f>[2]自有船应收租金!V50</f>
        <v>0</v>
      </c>
      <c r="G108" s="82">
        <f>[2]自有船应收租金!AA50</f>
        <v>57371.5189396404</v>
      </c>
      <c r="H108" s="82">
        <f>IF([2]自有船应收租金!AB50="","",[2]自有船应收租金!AB50)</f>
        <v>57351.52</v>
      </c>
      <c r="I108" s="86" t="str">
        <f>[2]自有船应收租金!Y50</f>
        <v>1.25%佣金/还船检验费/预估船东费/停租0.03125天</v>
      </c>
    </row>
    <row r="109" s="59" customFormat="1" ht="12" customHeight="1" spans="2:9">
      <c r="B109" s="82" t="str">
        <f>[2]自有船应收租金!B51</f>
        <v>ACACIA MING</v>
      </c>
      <c r="C109" s="82" t="str">
        <f>[2]自有船应收租金!C51</f>
        <v>ONE</v>
      </c>
      <c r="D109" s="82" t="str">
        <f>[2]自有船应收租金!F51</f>
        <v>第1期</v>
      </c>
      <c r="E109" s="82" t="str">
        <f>[2]自有船应收租金!I51</f>
        <v>2018.04.25-2018.05.10</v>
      </c>
      <c r="F109" s="83">
        <f>[2]自有船应收租金!V51</f>
        <v>0</v>
      </c>
      <c r="G109" s="82">
        <f>[2]自有船应收租金!AA51</f>
        <v>86750.8561643836</v>
      </c>
      <c r="H109" s="82">
        <f>IF([2]自有船应收租金!AB51="","",[2]自有船应收租金!AB51)</f>
        <v>86747.08</v>
      </c>
      <c r="I109" s="86" t="str">
        <f>[2]自有船应收租金!Y51</f>
        <v>1.25%佣金</v>
      </c>
    </row>
    <row r="110" s="59" customFormat="1" ht="12" customHeight="1" spans="2:9">
      <c r="B110" s="82" t="str">
        <f>[2]自有船应收租金!B52</f>
        <v>ACACIA LAN</v>
      </c>
      <c r="C110" s="82" t="str">
        <f>[2]自有船应收租金!C52</f>
        <v>Heung-A</v>
      </c>
      <c r="D110" s="82" t="str">
        <f>[2]自有船应收租金!F52</f>
        <v>第1期</v>
      </c>
      <c r="E110" s="82" t="str">
        <f>[2]自有船应收租金!I52</f>
        <v>2018.04.29-2018.05.14</v>
      </c>
      <c r="F110" s="83">
        <f>[2]自有船应收租金!V52</f>
        <v>0</v>
      </c>
      <c r="G110" s="82">
        <f>[2]自有船应收租金!AA52</f>
        <v>78943.75</v>
      </c>
      <c r="H110" s="82">
        <f>IF([2]自有船应收租金!AB52="","",[2]自有船应收租金!AB52)</f>
        <v>78928.75</v>
      </c>
      <c r="I110" s="86">
        <f>[2]自有船应收租金!Y52</f>
        <v>0</v>
      </c>
    </row>
    <row r="111" s="59" customFormat="1" ht="12" customHeight="1" spans="2:9">
      <c r="B111" s="82" t="str">
        <f>[2]自有船应收租金!B53</f>
        <v>ACACIA ARIES</v>
      </c>
      <c r="C111" s="82" t="str">
        <f>[2]自有船应收租金!C53</f>
        <v>DBR</v>
      </c>
      <c r="D111" s="82" t="str">
        <f>[2]自有船应收租金!F53</f>
        <v>第5期</v>
      </c>
      <c r="E111" s="82" t="str">
        <f>[2]自有船应收租金!I53</f>
        <v>2018.05.07-2018.05.22</v>
      </c>
      <c r="F111" s="83">
        <f>[2]自有船应收租金!V53</f>
        <v>0</v>
      </c>
      <c r="G111" s="82">
        <f>[2]自有船应收租金!AA53</f>
        <v>75700</v>
      </c>
      <c r="H111" s="82">
        <f>IF([2]自有船应收租金!AB53="","",[2]自有船应收租金!AB53)</f>
        <v>75700</v>
      </c>
      <c r="I111" s="86">
        <f>[2]自有船应收租金!Y53</f>
        <v>0</v>
      </c>
    </row>
    <row r="112" s="59" customFormat="1" ht="12" customHeight="1" spans="2:9">
      <c r="B112" s="82" t="str">
        <f>[2]自有船应收租金!B54</f>
        <v>CONMAR HAWK</v>
      </c>
      <c r="C112" s="82" t="str">
        <f>[2]自有船应收租金!C54</f>
        <v>CMS</v>
      </c>
      <c r="D112" s="82" t="str">
        <f>[2]自有船应收租金!F54</f>
        <v>第8期</v>
      </c>
      <c r="E112" s="82" t="str">
        <f>[2]自有船应收租金!I54</f>
        <v>2018.05.13-2018.05.28</v>
      </c>
      <c r="F112" s="83">
        <f>[2]自有船应收租金!V54</f>
        <v>0</v>
      </c>
      <c r="G112" s="82">
        <f>[2]自有船应收租金!AA54</f>
        <v>74808.4557534247</v>
      </c>
      <c r="H112" s="82">
        <f>IF([2]自有船应收租金!AB54="","",[2]自有船应收租金!AB54)</f>
        <v>74788.46</v>
      </c>
      <c r="I112" s="86" t="str">
        <f>[2]自有船应收租金!Y54</f>
        <v>1.25%佣金/船东费返还</v>
      </c>
    </row>
    <row r="113" s="59" customFormat="1" ht="12" customHeight="1" spans="2:9">
      <c r="B113" s="82" t="str">
        <f>[2]自有船应收租金!B55</f>
        <v>JRS CARINA</v>
      </c>
      <c r="C113" s="82" t="str">
        <f>[2]自有船应收租金!C55</f>
        <v>CCL</v>
      </c>
      <c r="D113" s="82" t="str">
        <f>[2]自有船应收租金!F55</f>
        <v>第11期</v>
      </c>
      <c r="E113" s="82" t="str">
        <f>[2]自有船应收租金!I55</f>
        <v>2018.05.09-2018.05.24</v>
      </c>
      <c r="F113" s="83">
        <f>[2]自有船应收租金!V55</f>
        <v>0</v>
      </c>
      <c r="G113" s="82">
        <f>[2]自有船应收租金!AA55</f>
        <v>66943.75</v>
      </c>
      <c r="H113" s="82">
        <f>IF([2]自有船应收租金!AB55="","",[2]自有船应收租金!AB55)</f>
        <v>66941.35</v>
      </c>
      <c r="I113" s="86">
        <f>[2]自有船应收租金!Y55</f>
        <v>0</v>
      </c>
    </row>
    <row r="114" s="59" customFormat="1" ht="12" customHeight="1" spans="2:9">
      <c r="B114" s="82" t="str">
        <f>[2]自有船应收租金!B56</f>
        <v>ACACIA LIBRA</v>
      </c>
      <c r="C114" s="82" t="str">
        <f>[2]自有船应收租金!C56</f>
        <v>HMM</v>
      </c>
      <c r="D114" s="82" t="str">
        <f>[2]自有船应收租金!F56</f>
        <v>第4期</v>
      </c>
      <c r="E114" s="82" t="str">
        <f>[2]自有船应收租金!I56</f>
        <v>2018.05.08-2018.05.23</v>
      </c>
      <c r="F114" s="83">
        <f>[2]自有船应收租金!V56</f>
        <v>0</v>
      </c>
      <c r="G114" s="82">
        <f>[2]自有船应收租金!AA56</f>
        <v>121000</v>
      </c>
      <c r="H114" s="82">
        <f>IF([2]自有船应收租金!AB56="","",[2]自有船应收租金!AB56)</f>
        <v>121000</v>
      </c>
      <c r="I114" s="86">
        <f>[2]自有船应收租金!Y56</f>
        <v>0</v>
      </c>
    </row>
    <row r="115" s="59" customFormat="1" ht="12" customHeight="1" spans="2:9">
      <c r="B115" s="82" t="str">
        <f>[2]自有船应收租金!B57</f>
        <v>ACACIA VIRGO</v>
      </c>
      <c r="C115" s="82" t="str">
        <f>[2]自有船应收租金!C57</f>
        <v>APL</v>
      </c>
      <c r="D115" s="82" t="str">
        <f>[2]自有船应收租金!F57</f>
        <v>第4期</v>
      </c>
      <c r="E115" s="82" t="str">
        <f>[2]自有船应收租金!I57</f>
        <v>2018.05.03-2018.05.18</v>
      </c>
      <c r="F115" s="83">
        <f>[2]自有船应收租金!V57</f>
        <v>0</v>
      </c>
      <c r="G115" s="82">
        <f>[2]自有船应收租金!AA57</f>
        <v>115655.25</v>
      </c>
      <c r="H115" s="82">
        <f>IF([2]自有船应收租金!AB57="","",[2]自有船应收租金!AB57)</f>
        <v>115655.25</v>
      </c>
      <c r="I115" s="86">
        <f>[2]自有船应收租金!Y57</f>
        <v>0</v>
      </c>
    </row>
    <row r="116" s="59" customFormat="1" ht="12" customHeight="1" spans="2:9">
      <c r="B116" s="82" t="str">
        <f>[2]自有船应收租金!B58</f>
        <v>OPDR LISBOA</v>
      </c>
      <c r="C116" s="82" t="str">
        <f>[2]自有船应收租金!C58</f>
        <v>HMM</v>
      </c>
      <c r="D116" s="82" t="str">
        <f>[2]自有船应收租金!F58</f>
        <v>第8期</v>
      </c>
      <c r="E116" s="82" t="str">
        <f>[2]自有船应收租金!I58</f>
        <v>2018.05.10-2018.05.25</v>
      </c>
      <c r="F116" s="83">
        <f>[2]自有船应收租金!V58</f>
        <v>0</v>
      </c>
      <c r="G116" s="82">
        <f>[2]自有船应收租金!AA58</f>
        <v>78650</v>
      </c>
      <c r="H116" s="82">
        <f>IF([2]自有船应收租金!AB58="","",[2]自有船应收租金!AB58)</f>
        <v>78641.72</v>
      </c>
      <c r="I116" s="86">
        <f>[2]自有船应收租金!Y58</f>
        <v>0</v>
      </c>
    </row>
    <row r="117" s="59" customFormat="1" ht="12" customHeight="1" spans="2:9">
      <c r="B117" s="82" t="str">
        <f>[2]自有船应收租金!B59</f>
        <v>JRS CORVUS</v>
      </c>
      <c r="C117" s="82" t="str">
        <f>[2]自有船应收租金!C59</f>
        <v>ONE</v>
      </c>
      <c r="D117" s="82" t="str">
        <f>[2]自有船应收租金!F59</f>
        <v>第2期</v>
      </c>
      <c r="E117" s="82" t="str">
        <f>[2]自有船应收租金!I59</f>
        <v>2018.05.05-2018.05.20</v>
      </c>
      <c r="F117" s="83">
        <f>[2]自有船应收租金!V59</f>
        <v>0</v>
      </c>
      <c r="G117" s="82">
        <f>[2]自有船应收租金!AA59</f>
        <v>163101.246164384</v>
      </c>
      <c r="H117" s="82">
        <f>IF([2]自有船应收租金!AB59="","",[2]自有船应收租金!AB59)</f>
        <v>163097.52</v>
      </c>
      <c r="I117" s="86" t="str">
        <f>[2]自有船应收租金!Y59</f>
        <v>1.25%佣金</v>
      </c>
    </row>
    <row r="118" s="59" customFormat="1" ht="12" customHeight="1" spans="2:9">
      <c r="B118" s="82" t="str">
        <f>[2]自有船应收租金!B60</f>
        <v>ACACIA MING</v>
      </c>
      <c r="C118" s="82" t="str">
        <f>[2]自有船应收租金!C60</f>
        <v>ONE</v>
      </c>
      <c r="D118" s="82" t="str">
        <f>[2]自有船应收租金!F60</f>
        <v>第2期</v>
      </c>
      <c r="E118" s="82" t="str">
        <f>[2]自有船应收租金!I60</f>
        <v>2018.05.10-2018.05.25</v>
      </c>
      <c r="F118" s="83">
        <f>[2]自有船应收租金!V60</f>
        <v>0</v>
      </c>
      <c r="G118" s="82">
        <f>[2]自有船应收租金!AA60</f>
        <v>86750.8561643836</v>
      </c>
      <c r="H118" s="82">
        <f>IF([2]自有船应收租金!AB60="","",[2]自有船应收租金!AB60)</f>
        <v>86747.14</v>
      </c>
      <c r="I118" s="86" t="str">
        <f>[2]自有船应收租金!Y60</f>
        <v>1.25%佣金</v>
      </c>
    </row>
    <row r="119" s="59" customFormat="1" ht="12" customHeight="1" spans="2:9">
      <c r="B119" s="82" t="str">
        <f>[2]自有船应收租金!B61</f>
        <v>ACACIA LAN</v>
      </c>
      <c r="C119" s="82" t="str">
        <f>[2]自有船应收租金!C61</f>
        <v>Heung-A</v>
      </c>
      <c r="D119" s="82" t="str">
        <f>[2]自有船应收租金!F61</f>
        <v>第2期</v>
      </c>
      <c r="E119" s="82" t="str">
        <f>[2]自有船应收租金!I61</f>
        <v>2018.05.14-2018.05.29</v>
      </c>
      <c r="F119" s="83">
        <f>[2]自有船应收租金!V61</f>
        <v>0</v>
      </c>
      <c r="G119" s="82">
        <f>[2]自有船应收租金!AA61</f>
        <v>262008.778</v>
      </c>
      <c r="H119" s="82">
        <f>IF([2]自有船应收租金!AB61="","",[2]自有船应收租金!AB61)</f>
        <v>261993.78</v>
      </c>
      <c r="I119" s="86" t="str">
        <f>[2]自有船应收租金!Y61</f>
        <v>接船检验费</v>
      </c>
    </row>
    <row r="120" s="59" customFormat="1" ht="12" customHeight="1" spans="2:9">
      <c r="B120" s="82" t="str">
        <f>[2]自有船应收租金!B62</f>
        <v>ACACIA LAN</v>
      </c>
      <c r="C120" s="82" t="str">
        <f>[2]自有船应收租金!C62</f>
        <v>ONE</v>
      </c>
      <c r="D120" s="82" t="str">
        <f>[2]自有船应收租金!F62</f>
        <v>第2期</v>
      </c>
      <c r="E120" s="82" t="str">
        <f>[2]自有船应收租金!I62</f>
        <v>2018.04.25-2018.04.26</v>
      </c>
      <c r="F120" s="83">
        <f>[2]自有船应收租金!V62</f>
        <v>0</v>
      </c>
      <c r="G120" s="82">
        <f>[2]自有船应收租金!AA62</f>
        <v>5487.1404109589</v>
      </c>
      <c r="H120" s="82">
        <f>IF([2]自有船应收租金!AB62="","",[2]自有船应收租金!AB62)</f>
        <v>5487.14</v>
      </c>
      <c r="I120" s="86" t="str">
        <f>[2]自有船应收租金!Y62</f>
        <v>1.25%佣金</v>
      </c>
    </row>
    <row r="121" s="59" customFormat="1" ht="12" customHeight="1" spans="2:9">
      <c r="B121" s="82" t="str">
        <f>[2]自有船应收租金!B63</f>
        <v>ACACIA TAURUS</v>
      </c>
      <c r="C121" s="82" t="str">
        <f>[2]自有船应收租金!C63</f>
        <v>COSCO</v>
      </c>
      <c r="D121" s="82" t="str">
        <f>[2]自有船应收租金!F63</f>
        <v>第3期</v>
      </c>
      <c r="E121" s="82" t="str">
        <f>[2]自有船应收租金!I63</f>
        <v>2018.05.08-2018.05.13</v>
      </c>
      <c r="F121" s="83">
        <f>[2]自有船应收租金!V63</f>
        <v>0</v>
      </c>
      <c r="G121" s="82">
        <f>[2]自有船应收租金!AA63</f>
        <v>25809.9822</v>
      </c>
      <c r="H121" s="82">
        <f>IF([2]自有船应收租金!AB63="","",[2]自有船应收租金!AB63)</f>
        <v>25809.98</v>
      </c>
      <c r="I121" s="86">
        <f>[2]自有船应收租金!Y63</f>
        <v>0</v>
      </c>
    </row>
    <row r="122" s="59" customFormat="1" ht="12" customHeight="1" spans="2:9">
      <c r="B122" s="82" t="str">
        <f>[2]自有船应收租金!B64</f>
        <v>Heung-A Jakarta </v>
      </c>
      <c r="C122" s="82" t="str">
        <f>[2]自有船应收租金!C64</f>
        <v>Heung-A</v>
      </c>
      <c r="D122" s="82" t="str">
        <f>[2]自有船应收租金!F64</f>
        <v>第1期</v>
      </c>
      <c r="E122" s="82" t="str">
        <f>[2]自有船应收租金!I64</f>
        <v>2018.05.04-2018.05.19</v>
      </c>
      <c r="F122" s="83">
        <f>[2]自有船应收租金!V64</f>
        <v>0</v>
      </c>
      <c r="G122" s="82">
        <f>[2]自有船应收租金!AA64</f>
        <v>94331.25</v>
      </c>
      <c r="H122" s="82">
        <f>IF([2]自有船应收租金!AB64="","",[2]自有船应收租金!AB64)</f>
        <v>94312.54</v>
      </c>
      <c r="I122" s="86" t="str">
        <f>[2]自有船应收租金!Y64</f>
        <v>1.25%佣金</v>
      </c>
    </row>
    <row r="123" s="59" customFormat="1" ht="12" customHeight="1" spans="2:9">
      <c r="B123" s="82" t="str">
        <f>[2]自有船应收租金!B65</f>
        <v>Heung-A Manila </v>
      </c>
      <c r="C123" s="82" t="str">
        <f>[2]自有船应收租金!C65</f>
        <v>Heung-A</v>
      </c>
      <c r="D123" s="82" t="str">
        <f>[2]自有船应收租金!F65</f>
        <v>第1期</v>
      </c>
      <c r="E123" s="82" t="str">
        <f>[2]自有船应收租金!I65</f>
        <v>2018.05.06-2018.05.21</v>
      </c>
      <c r="F123" s="83">
        <f>[2]自有船应收租金!V65</f>
        <v>0</v>
      </c>
      <c r="G123" s="82">
        <f>[2]自有船应收租金!AA65</f>
        <v>94331.25</v>
      </c>
      <c r="H123" s="82">
        <f>IF([2]自有船应收租金!AB65="","",[2]自有船应收租金!AB65)</f>
        <v>94312.54</v>
      </c>
      <c r="I123" s="86" t="str">
        <f>[2]自有船应收租金!Y65</f>
        <v>1.25%佣金</v>
      </c>
    </row>
    <row r="124" s="59" customFormat="1" ht="12" customHeight="1" spans="2:9">
      <c r="B124" s="82" t="str">
        <f>[2]自有船应收租金!B66</f>
        <v>Heung-A Singapore</v>
      </c>
      <c r="C124" s="82" t="str">
        <f>[2]自有船应收租金!C66</f>
        <v>SKR</v>
      </c>
      <c r="D124" s="82" t="str">
        <f>[2]自有船应收租金!F66</f>
        <v>第1期</v>
      </c>
      <c r="E124" s="82" t="str">
        <f>[2]自有船应收租金!I66</f>
        <v>2018.05.09-2018.05.24</v>
      </c>
      <c r="F124" s="83">
        <f>[2]自有船应收租金!V66</f>
        <v>0</v>
      </c>
      <c r="G124" s="82">
        <f>[2]自有船应收租金!AA66</f>
        <v>97500</v>
      </c>
      <c r="H124" s="82">
        <f>IF([2]自有船应收租金!AB66="","",[2]自有船应收租金!AB66)</f>
        <v>97496.31</v>
      </c>
      <c r="I124" s="86">
        <f>[2]自有船应收租金!Y66</f>
        <v>0</v>
      </c>
    </row>
    <row r="125" s="59" customFormat="1" ht="12" customHeight="1" spans="2:9">
      <c r="B125" s="82" t="str">
        <f>[2]自有船应收租金!B67</f>
        <v>ACACIA ARIES</v>
      </c>
      <c r="C125" s="82" t="str">
        <f>[2]自有船应收租金!C67</f>
        <v>DBR</v>
      </c>
      <c r="D125" s="82" t="str">
        <f>[2]自有船应收租金!F67</f>
        <v>第6期</v>
      </c>
      <c r="E125" s="82" t="str">
        <f>[2]自有船应收租金!I67</f>
        <v>2018.05.22-2018.06.06</v>
      </c>
      <c r="F125" s="83">
        <f>[2]自有船应收租金!V67</f>
        <v>0</v>
      </c>
      <c r="G125" s="82">
        <f>[2]自有船应收租金!AA67</f>
        <v>70186.83</v>
      </c>
      <c r="H125" s="82">
        <f>IF([2]自有船应收租金!AB67="","",[2]自有船应收租金!AB67)</f>
        <v>70186.62</v>
      </c>
      <c r="I125" s="86" t="str">
        <f>[2]自有船应收租金!Y67</f>
        <v>收回4月劳务费/3月船东费/停租 1.7257天</v>
      </c>
    </row>
    <row r="126" s="59" customFormat="1" ht="12" customHeight="1" spans="2:9">
      <c r="B126" s="82" t="str">
        <f>[2]自有船应收租金!B68</f>
        <v>CONMAR HAWK</v>
      </c>
      <c r="C126" s="82" t="str">
        <f>[2]自有船应收租金!C68</f>
        <v>CMS</v>
      </c>
      <c r="D126" s="82" t="str">
        <f>[2]自有船应收租金!F68</f>
        <v>第9期</v>
      </c>
      <c r="E126" s="82" t="str">
        <f>[2]自有船应收租金!I68</f>
        <v>2018.05.28-2018.06.12</v>
      </c>
      <c r="F126" s="83">
        <f>[2]自有船应收租金!V68</f>
        <v>0</v>
      </c>
      <c r="G126" s="82">
        <f>[2]自有船应收租金!AA68</f>
        <v>74604.9657534247</v>
      </c>
      <c r="H126" s="82">
        <f>IF([2]自有船应收租金!AB68="","",[2]自有船应收租金!AB68)</f>
        <v>74584.97</v>
      </c>
      <c r="I126" s="86" t="str">
        <f>[2]自有船应收租金!Y68</f>
        <v>1.25%佣金</v>
      </c>
    </row>
    <row r="127" s="59" customFormat="1" ht="12" customHeight="1" spans="2:9">
      <c r="B127" s="82" t="str">
        <f>[2]自有船应收租金!B69</f>
        <v>JRS CARINA</v>
      </c>
      <c r="C127" s="82" t="str">
        <f>[2]自有船应收租金!C69</f>
        <v>CCL</v>
      </c>
      <c r="D127" s="82" t="str">
        <f>[2]自有船应收租金!F69</f>
        <v>第12期</v>
      </c>
      <c r="E127" s="82" t="str">
        <f>[2]自有船应收租金!I69</f>
        <v>2018.05.24-2018.06.08</v>
      </c>
      <c r="F127" s="83">
        <f>[2]自有船应收租金!V69</f>
        <v>0</v>
      </c>
      <c r="G127" s="82">
        <f>[2]自有船应收租金!AA69</f>
        <v>66504.17</v>
      </c>
      <c r="H127" s="82">
        <f>IF([2]自有船应收租金!AB69="","",[2]自有船应收租金!AB69)</f>
        <v>66501.77</v>
      </c>
      <c r="I127" s="86" t="str">
        <f>[2]自有船应收租金!Y69</f>
        <v>船东费用</v>
      </c>
    </row>
    <row r="128" s="59" customFormat="1" ht="12" customHeight="1" spans="2:9">
      <c r="B128" s="82" t="str">
        <f>[2]自有船应收租金!B70</f>
        <v>JRS CORVUS</v>
      </c>
      <c r="C128" s="82" t="str">
        <f>[2]自有船应收租金!C70</f>
        <v>ONE</v>
      </c>
      <c r="D128" s="82" t="str">
        <f>[2]自有船应收租金!F70</f>
        <v>第3期</v>
      </c>
      <c r="E128" s="82" t="str">
        <f>[2]自有船应收租金!I70</f>
        <v>2018.05.20-2018.06.04</v>
      </c>
      <c r="F128" s="83">
        <f>[2]自有船应收租金!V70</f>
        <v>0</v>
      </c>
      <c r="G128" s="82">
        <f>[2]自有船应收租金!AA70</f>
        <v>86787.9661643836</v>
      </c>
      <c r="H128" s="82">
        <f>IF([2]自有船应收租金!AB70="","",[2]自有船应收租金!AB70)</f>
        <v>86784.27</v>
      </c>
      <c r="I128" s="86" t="str">
        <f>[2]自有船应收租金!Y70</f>
        <v>1.25%佣金</v>
      </c>
    </row>
    <row r="129" s="59" customFormat="1" ht="12" customHeight="1" spans="2:9">
      <c r="B129" s="82" t="str">
        <f>[2]自有船应收租金!B71</f>
        <v>ACACIA LAN</v>
      </c>
      <c r="C129" s="82" t="str">
        <f>[2]自有船应收租金!C71</f>
        <v>Heung-A</v>
      </c>
      <c r="D129" s="82" t="str">
        <f>[2]自有船应收租金!F71</f>
        <v>第3期</v>
      </c>
      <c r="E129" s="82" t="str">
        <f>[2]自有船应收租金!I71</f>
        <v>2018.05.29-2018.06.13</v>
      </c>
      <c r="F129" s="83">
        <f>[2]自有船应收租金!V71</f>
        <v>0</v>
      </c>
      <c r="G129" s="82">
        <f>[2]自有船应收租金!AA71</f>
        <v>73180.76</v>
      </c>
      <c r="H129" s="82">
        <f>IF([2]自有船应收租金!AB71="","",[2]自有船应收租金!AB71)</f>
        <v>73165.76</v>
      </c>
      <c r="I129" s="86" t="str">
        <f>[2]自有船应收租金!Y71</f>
        <v>停租18.04.29-04.30 0.9028天</v>
      </c>
    </row>
    <row r="130" s="59" customFormat="1" ht="12" customHeight="1" spans="2:9">
      <c r="B130" s="82" t="str">
        <f>[2]自有船应收租金!B72</f>
        <v>ACACIA LEO</v>
      </c>
      <c r="C130" s="82" t="str">
        <f>[2]自有船应收租金!C72</f>
        <v>WHL</v>
      </c>
      <c r="D130" s="82" t="str">
        <f>[2]自有船应收租金!F72</f>
        <v>prefinal</v>
      </c>
      <c r="E130" s="82" t="str">
        <f>[2]自有船应收租金!I72</f>
        <v>2018.05.13-2018.06.12</v>
      </c>
      <c r="F130" s="83">
        <f>[2]自有船应收租金!V72</f>
        <v>0</v>
      </c>
      <c r="G130" s="82">
        <f>[2]自有船应收租金!AA72</f>
        <v>20626.5559315068</v>
      </c>
      <c r="H130" s="82">
        <f>IF([2]自有船应收租金!AB72="","",[2]自有船应收租金!AB72)</f>
        <v>20618.8</v>
      </c>
      <c r="I130" s="86" t="str">
        <f>[2]自有船应收租金!Y72</f>
        <v>预估船东费/雨刷马达费用/停租0.5396天/停租0.9792天</v>
      </c>
    </row>
    <row r="131" s="59" customFormat="1" ht="12" customHeight="1" spans="2:9">
      <c r="B131" s="82" t="str">
        <f>[2]自有船应收租金!B73</f>
        <v>ACACIA LIBRA</v>
      </c>
      <c r="C131" s="82" t="str">
        <f>[2]自有船应收租金!C73</f>
        <v>HMM</v>
      </c>
      <c r="D131" s="82" t="str">
        <f>[2]自有船应收租金!F73</f>
        <v>第5期</v>
      </c>
      <c r="E131" s="82" t="str">
        <f>[2]自有船应收租金!I73</f>
        <v>2018.05.23-2018.06.07</v>
      </c>
      <c r="F131" s="83">
        <f>[2]自有船应收租金!V73</f>
        <v>0</v>
      </c>
      <c r="G131" s="82">
        <f>[2]自有船应收租金!AA73</f>
        <v>121000</v>
      </c>
      <c r="H131" s="82">
        <f>IF([2]自有船应收租金!AB73="","",[2]自有船应收租金!AB73)</f>
        <v>121000</v>
      </c>
      <c r="I131" s="86">
        <f>[2]自有船应收租金!Y73</f>
        <v>0</v>
      </c>
    </row>
    <row r="132" s="59" customFormat="1" ht="12" customHeight="1" spans="2:9">
      <c r="B132" s="82" t="str">
        <f>[2]自有船应收租金!B74</f>
        <v>ACACIA MING</v>
      </c>
      <c r="C132" s="82" t="str">
        <f>[2]自有船应收租金!C74</f>
        <v>ONE</v>
      </c>
      <c r="D132" s="82" t="str">
        <f>[2]自有船应收租金!F74</f>
        <v>第3期</v>
      </c>
      <c r="E132" s="82" t="str">
        <f>[2]自有船应收租金!I74</f>
        <v>2018.05.25-2018.06.09</v>
      </c>
      <c r="F132" s="83">
        <f>[2]自有船应收租金!V74</f>
        <v>0</v>
      </c>
      <c r="G132" s="82">
        <f>[2]自有船应收租金!AA74</f>
        <v>170757.996164384</v>
      </c>
      <c r="H132" s="82">
        <f>IF([2]自有船应收租金!AB74="","",[2]自有船应收租金!AB74)</f>
        <v>170754.3</v>
      </c>
      <c r="I132" s="86" t="str">
        <f>[2]自有船应收租金!Y74</f>
        <v>1.25%佣金</v>
      </c>
    </row>
    <row r="133" s="59" customFormat="1" ht="12" customHeight="1" spans="2:9">
      <c r="B133" s="82" t="str">
        <f>[2]自有船应收租金!B75</f>
        <v>OPDR LISBOA</v>
      </c>
      <c r="C133" s="82" t="str">
        <f>[2]自有船应收租金!C75</f>
        <v>HMM</v>
      </c>
      <c r="D133" s="82" t="str">
        <f>[2]自有船应收租金!F75</f>
        <v>第9期</v>
      </c>
      <c r="E133" s="82" t="str">
        <f>[2]自有船应收租金!I75</f>
        <v>2018.05.25-2018.06.07</v>
      </c>
      <c r="F133" s="83">
        <f>[2]自有船应收租金!V75</f>
        <v>0</v>
      </c>
      <c r="G133" s="82">
        <f>[2]自有船应收租金!AA75</f>
        <v>68163.3333333333</v>
      </c>
      <c r="H133" s="82">
        <f>IF([2]自有船应收租金!AB75="","",[2]自有船应收租金!AB75)</f>
        <v>68155.05</v>
      </c>
      <c r="I133" s="86">
        <f>[2]自有船应收租金!Y75</f>
        <v>0</v>
      </c>
    </row>
    <row r="134" s="59" customFormat="1" ht="12" customHeight="1" spans="2:9">
      <c r="B134" s="82" t="str">
        <f>[2]自有船应收租金!B76</f>
        <v>ACACIA VIRGO</v>
      </c>
      <c r="C134" s="82" t="str">
        <f>[2]自有船应收租金!C76</f>
        <v>APL</v>
      </c>
      <c r="D134" s="82" t="str">
        <f>[2]自有船应收租金!F76</f>
        <v>第5期</v>
      </c>
      <c r="E134" s="82" t="str">
        <f>[2]自有船应收租金!I76</f>
        <v>2018.05.18-2018.06.02</v>
      </c>
      <c r="F134" s="83">
        <f>[2]自有船应收租金!V76</f>
        <v>0</v>
      </c>
      <c r="G134" s="82">
        <f>[2]自有船应收租金!AA76</f>
        <v>117255.597941822</v>
      </c>
      <c r="H134" s="82">
        <f>IF([2]自有船应收租金!AB76="","",[2]自有船应收租金!AB76)</f>
        <v>117255.6</v>
      </c>
      <c r="I134" s="86" t="str">
        <f>[2]自有船应收租金!Y76</f>
        <v>租家承担2/3 吨税</v>
      </c>
    </row>
    <row r="135" s="59" customFormat="1" ht="12" customHeight="1" spans="2:9">
      <c r="B135" s="82" t="str">
        <f>[2]自有船应收租金!B77</f>
        <v>ACACIA LAN</v>
      </c>
      <c r="C135" s="82" t="str">
        <f>[2]自有船应收租金!C77</f>
        <v>ONE</v>
      </c>
      <c r="D135" s="82" t="str">
        <f>[2]自有船应收租金!F77</f>
        <v>prefinal</v>
      </c>
      <c r="E135" s="82" t="str">
        <f>[2]自有船应收租金!I77</f>
        <v>2018.04.26-2018.04.29</v>
      </c>
      <c r="F135" s="83">
        <f>[2]自有船应收租金!V77</f>
        <v>0</v>
      </c>
      <c r="G135" s="82">
        <f>[2]自有船应收租金!AA77</f>
        <v>-45314.083869863</v>
      </c>
      <c r="H135" s="82">
        <f>IF([2]自有船应收租金!AB77="","",[2]自有船应收租金!AB77)</f>
        <v>-45314.08</v>
      </c>
      <c r="I135" s="86" t="str">
        <f>[2]自有船应收租金!Y77</f>
        <v>1.25%佣金/租家应返还多扣的预估船东费</v>
      </c>
    </row>
    <row r="136" ht="12.75" customHeight="1" spans="2:9">
      <c r="B136" s="82" t="str">
        <f>[2]自有船应收租金!B78</f>
        <v>ACACIA ARIES</v>
      </c>
      <c r="C136" s="72" t="str">
        <f>[2]自有船应收租金!C78</f>
        <v>DBR</v>
      </c>
      <c r="D136" s="72" t="str">
        <f>[2]自有船应收租金!F78</f>
        <v>final</v>
      </c>
      <c r="E136" s="72" t="str">
        <f>[2]自有船应收租金!I78</f>
        <v>2018.06.06-2018.06.14</v>
      </c>
      <c r="F136" s="87">
        <f>[2]自有船应收租金!V78</f>
        <v>0</v>
      </c>
      <c r="G136" s="72">
        <f>[2]自有船应收租金!AA78</f>
        <v>-44497.13937</v>
      </c>
      <c r="H136" s="82">
        <f>IF([2]自有船应收租金!AB78="","",[2]自有船应收租金!AB78)</f>
        <v>-44497.14</v>
      </c>
      <c r="I136" s="88" t="str">
        <f>[2]自有船应收租金!Y78</f>
        <v>还船检验费/4.5月船东费/收回5月劳务费</v>
      </c>
    </row>
    <row r="137" s="59" customFormat="1" ht="12" customHeight="1" spans="2:9">
      <c r="B137" s="82" t="str">
        <f>[2]自有船应收租金!B79</f>
        <v>Heung-A Jakarta </v>
      </c>
      <c r="C137" s="82" t="str">
        <f>[2]自有船应收租金!C79</f>
        <v>Heung-A</v>
      </c>
      <c r="D137" s="82" t="str">
        <f>[2]自有船应收租金!F79</f>
        <v>第2期</v>
      </c>
      <c r="E137" s="82" t="str">
        <f>[2]自有船应收租金!I79</f>
        <v>2018.05.19-2018.06.03</v>
      </c>
      <c r="F137" s="83">
        <f>[2]自有船应收租金!V79</f>
        <v>0</v>
      </c>
      <c r="G137" s="82">
        <f>[2]自有船应收租金!AA79</f>
        <v>95531.25</v>
      </c>
      <c r="H137" s="82">
        <f>IF([2]自有船应收租金!AB79="","",[2]自有船应收租金!AB79)</f>
        <v>95512.56</v>
      </c>
      <c r="I137" s="86" t="str">
        <f>[2]自有船应收租金!Y79</f>
        <v>1.25%佣金</v>
      </c>
    </row>
    <row r="138" s="59" customFormat="1" ht="12" customHeight="1" spans="2:9">
      <c r="B138" s="82" t="str">
        <f>[2]自有船应收租金!B80</f>
        <v>Heung-A Manila </v>
      </c>
      <c r="C138" s="82" t="str">
        <f>[2]自有船应收租金!C80</f>
        <v>Heung-A</v>
      </c>
      <c r="D138" s="82" t="str">
        <f>[2]自有船应收租金!F80</f>
        <v>第2期</v>
      </c>
      <c r="E138" s="82" t="str">
        <f>[2]自有船应收租金!I80</f>
        <v>2018.05.21-2018.06.05</v>
      </c>
      <c r="F138" s="83">
        <f>[2]自有船应收租金!V80</f>
        <v>0</v>
      </c>
      <c r="G138" s="82">
        <f>[2]自有船应收租金!AA80</f>
        <v>95531.25</v>
      </c>
      <c r="H138" s="82">
        <f>IF([2]自有船应收租金!AB80="","",[2]自有船应收租金!AB80)</f>
        <v>95512.55</v>
      </c>
      <c r="I138" s="86" t="str">
        <f>[2]自有船应收租金!Y80</f>
        <v>1.25%佣金</v>
      </c>
    </row>
    <row r="139" s="59" customFormat="1" ht="12" customHeight="1" spans="2:9">
      <c r="B139" s="82" t="str">
        <f>[2]自有船应收租金!B81</f>
        <v>Heung-A Singapore</v>
      </c>
      <c r="C139" s="82" t="str">
        <f>[2]自有船应收租金!C81</f>
        <v>SKR</v>
      </c>
      <c r="D139" s="82" t="str">
        <f>[2]自有船应收租金!F81</f>
        <v>第2期</v>
      </c>
      <c r="E139" s="82" t="str">
        <f>[2]自有船应收租金!I81</f>
        <v>2018.05.24-2018.06.08</v>
      </c>
      <c r="F139" s="83">
        <f>[2]自有船应收租金!V81</f>
        <v>0</v>
      </c>
      <c r="G139" s="82">
        <f>[2]自有船应收租金!AA81</f>
        <v>97500</v>
      </c>
      <c r="H139" s="82">
        <f>IF([2]自有船应收租金!AB81="","",[2]自有船应收租金!AB81)</f>
        <v>97496.3</v>
      </c>
      <c r="I139" s="86">
        <f>[2]自有船应收租金!Y81</f>
        <v>0</v>
      </c>
    </row>
    <row r="140" s="59" customFormat="1" ht="12" customHeight="1" spans="2:9">
      <c r="B140" s="82" t="str">
        <f>[2]自有船应收租金!B82</f>
        <v>Heung-A Singapore</v>
      </c>
      <c r="C140" s="82" t="str">
        <f>[2]自有船应收租金!C82</f>
        <v>SKR</v>
      </c>
      <c r="D140" s="82" t="str">
        <f>[2]自有船应收租金!F82</f>
        <v>第2期</v>
      </c>
      <c r="E140" s="82" t="str">
        <f>[2]自有船应收租金!I82</f>
        <v>2018.05.24-2018.06.08</v>
      </c>
      <c r="F140" s="83">
        <f>[2]自有船应收租金!V82</f>
        <v>0</v>
      </c>
      <c r="G140" s="82">
        <f>[2]自有船应收租金!AA82</f>
        <v>56721.42</v>
      </c>
      <c r="H140" s="82">
        <f>IF([2]自有船应收租金!AB82="","",[2]自有船应收租金!AB82)</f>
        <v>56717.71</v>
      </c>
      <c r="I140" s="86">
        <f>[2]自有船应收租金!Y82</f>
        <v>0</v>
      </c>
    </row>
    <row r="141" s="59" customFormat="1" ht="12" customHeight="1" spans="2:9">
      <c r="B141" s="82" t="str">
        <f>[2]自有船应收租金!B83</f>
        <v>ACACIA TAURUS</v>
      </c>
      <c r="C141" s="82" t="str">
        <f>[2]自有船应收租金!C83</f>
        <v>COSCO</v>
      </c>
      <c r="D141" s="82" t="str">
        <f>[2]自有船应收租金!F83</f>
        <v>prefinal</v>
      </c>
      <c r="E141" s="82" t="str">
        <f>[2]自有船应收租金!I83</f>
        <v>2018.05.13-2018.05.14</v>
      </c>
      <c r="F141" s="83">
        <f>[2]自有船应收租金!V83</f>
        <v>0</v>
      </c>
      <c r="G141" s="82">
        <f>[2]自有船应收租金!AA83</f>
        <v>31065.5268</v>
      </c>
      <c r="H141" s="82">
        <f>IF([2]自有船应收租金!AB83="","",[2]自有船应收租金!AB83)</f>
        <v>31065.53</v>
      </c>
      <c r="I141" s="86" t="str">
        <f>[2]自有船应收租金!Y83</f>
        <v>预估船东费/回收冷藏监管及自引自靠</v>
      </c>
    </row>
    <row r="142" s="59" customFormat="1" ht="12" customHeight="1" spans="2:9">
      <c r="B142" s="82" t="str">
        <f>[2]自有船应收租金!B84</f>
        <v>ACACIA TAURUS</v>
      </c>
      <c r="C142" s="82" t="str">
        <f>[2]自有船应收租金!C84</f>
        <v>COSCO</v>
      </c>
      <c r="D142" s="82" t="str">
        <f>[2]自有船应收租金!F84</f>
        <v>prefinal</v>
      </c>
      <c r="E142" s="82" t="str">
        <f>[2]自有船应收租金!I84</f>
        <v>2018.05.14-2018.05.18</v>
      </c>
      <c r="F142" s="83">
        <f>[2]自有船应收租金!V84</f>
        <v>0</v>
      </c>
      <c r="G142" s="82">
        <f>[2]自有船应收租金!AA84</f>
        <v>-21979.0515</v>
      </c>
      <c r="H142" s="82">
        <f>IF([2]自有船应收租金!AB84="","",[2]自有船应收租金!AB84)</f>
        <v>-21979.05</v>
      </c>
      <c r="I142" s="86" t="str">
        <f>[2]自有船应收租金!Y84</f>
        <v>还船检验费</v>
      </c>
    </row>
    <row r="143" s="59" customFormat="1" ht="12" customHeight="1" spans="2:9">
      <c r="B143" s="82" t="str">
        <f>[2]自有船应收租金!B85</f>
        <v>ACACIA TAURUS</v>
      </c>
      <c r="C143" s="82" t="str">
        <f>[2]自有船应收租金!C85</f>
        <v>KMTC</v>
      </c>
      <c r="D143" s="82" t="str">
        <f>[2]自有船应收租金!F85</f>
        <v>第1期</v>
      </c>
      <c r="E143" s="82" t="str">
        <f>[2]自有船应收租金!I85</f>
        <v>2018.05.20-2018.06.03</v>
      </c>
      <c r="F143" s="83">
        <f>[2]自有船应收租金!V85</f>
        <v>0</v>
      </c>
      <c r="G143" s="82">
        <f>[2]自有船应收租金!AA85</f>
        <v>44112.5</v>
      </c>
      <c r="H143" s="82">
        <f>IF([2]自有船应收租金!AB85="","",[2]自有船应收租金!AB85)</f>
        <v>44112.5</v>
      </c>
      <c r="I143" s="86" t="str">
        <f>[2]自有船应收租金!Y85</f>
        <v>1.25%佣金/租家扣除预估费及油款预估</v>
      </c>
    </row>
    <row r="144" s="59" customFormat="1" ht="12" customHeight="1" spans="2:9">
      <c r="B144" s="82" t="str">
        <f>[2]自有船应收租金!B86</f>
        <v>ACACIA TAURUS</v>
      </c>
      <c r="C144" s="82" t="str">
        <f>[2]自有船应收租金!C86</f>
        <v>KMTC</v>
      </c>
      <c r="D144" s="82" t="str">
        <f>[2]自有船应收租金!F86</f>
        <v>prefinal</v>
      </c>
      <c r="E144" s="82" t="str">
        <f>[2]自有船应收租金!I86</f>
        <v>2018.05.20-2018.06.03</v>
      </c>
      <c r="F144" s="83">
        <f>[2]自有船应收租金!V86</f>
        <v>0</v>
      </c>
      <c r="G144" s="82">
        <f>[2]自有船应收租金!AA86</f>
        <v>5000.99999999999</v>
      </c>
      <c r="H144" s="82">
        <f>IF([2]自有船应收租金!AB86="","",[2]自有船应收租金!AB86)</f>
        <v>5001</v>
      </c>
      <c r="I144" s="86" t="str">
        <f>[2]自有船应收租金!Y86</f>
        <v>1.25%佣金/船东费预留/租家已付款</v>
      </c>
    </row>
    <row r="145" ht="12.75" customHeight="1" spans="2:9">
      <c r="B145" s="82" t="str">
        <f>[2]自有船应收租金!B87</f>
        <v>JRS CORVUS</v>
      </c>
      <c r="C145" s="72" t="str">
        <f>[2]自有船应收租金!C87</f>
        <v>NYK</v>
      </c>
      <c r="D145" s="72" t="str">
        <f>[2]自有船应收租金!F87</f>
        <v>final</v>
      </c>
      <c r="E145" s="72" t="str">
        <f>[2]自有船应收租金!I87</f>
        <v>2018.03.24-2018.04.05</v>
      </c>
      <c r="F145" s="87">
        <f>[2]自有船应收租金!V87</f>
        <v>0</v>
      </c>
      <c r="G145" s="72">
        <f>[2]自有船应收租金!AA87</f>
        <v>-1887.97110273972</v>
      </c>
      <c r="H145" s="82">
        <f>IF([2]自有船应收租金!AB87="","",[2]自有船应收租金!AB87)</f>
        <v>-179.7</v>
      </c>
      <c r="I145" s="88" t="str">
        <f>[2]自有船应收租金!Y87</f>
        <v>1.25%佣金/停租（2.23 05:06-2.27 11:00 SHA 4.24583天）/接还船检验费/停租（1.22 18:00-1.23 07:00LT 0.54167天）/返还船东费预估/1-4月船东费</v>
      </c>
    </row>
    <row r="146" s="59" customFormat="1" ht="12" customHeight="1" spans="2:9">
      <c r="B146" s="82" t="str">
        <f>[2]自有船应收租金!B88</f>
        <v>CONMAR HAWK</v>
      </c>
      <c r="C146" s="82" t="str">
        <f>[2]自有船应收租金!C88</f>
        <v>CMS</v>
      </c>
      <c r="D146" s="82" t="str">
        <f>[2]自有船应收租金!F88</f>
        <v>第10期</v>
      </c>
      <c r="E146" s="82" t="str">
        <f>[2]自有船应收租金!I88</f>
        <v>2018.06.12-2018.06.27</v>
      </c>
      <c r="F146" s="83">
        <f>[2]自有船应收租金!V88</f>
        <v>0</v>
      </c>
      <c r="G146" s="82">
        <f>[2]自有船应收租金!AA88</f>
        <v>74604.9657534247</v>
      </c>
      <c r="H146" s="82">
        <f>IF([2]自有船应收租金!AB88="","",[2]自有船应收租金!AB88)</f>
        <v>74584.97</v>
      </c>
      <c r="I146" s="86" t="str">
        <f>[2]自有船应收租金!Y88</f>
        <v>1.25%佣金</v>
      </c>
    </row>
    <row r="147" s="59" customFormat="1" ht="12" customHeight="1" spans="2:9">
      <c r="B147" s="82" t="str">
        <f>[2]自有船应收租金!B89</f>
        <v>JRS CARINA</v>
      </c>
      <c r="C147" s="82" t="str">
        <f>[2]自有船应收租金!C89</f>
        <v>CCL</v>
      </c>
      <c r="D147" s="82" t="str">
        <f>[2]自有船应收租金!F89</f>
        <v>第13期</v>
      </c>
      <c r="E147" s="82" t="str">
        <f>[2]自有船应收租金!I89</f>
        <v>2018.06.08-2018.06.23</v>
      </c>
      <c r="F147" s="83">
        <f>[2]自有船应收租金!V89</f>
        <v>0</v>
      </c>
      <c r="G147" s="82">
        <f>[2]自有船应收租金!AA89</f>
        <v>66943.75</v>
      </c>
      <c r="H147" s="82">
        <f>IF([2]自有船应收租金!AB89="","",[2]自有船应收租金!AB89)</f>
        <v>66941.35</v>
      </c>
      <c r="I147" s="86">
        <f>[2]自有船应收租金!Y89</f>
        <v>0</v>
      </c>
    </row>
    <row r="148" s="59" customFormat="1" ht="12" customHeight="1" spans="2:9">
      <c r="B148" s="82" t="str">
        <f>[2]自有船应收租金!B90</f>
        <v>JRS CORVUS</v>
      </c>
      <c r="C148" s="82" t="str">
        <f>[2]自有船应收租金!C90</f>
        <v>ONE</v>
      </c>
      <c r="D148" s="82" t="str">
        <f>[2]自有船应收租金!F90</f>
        <v>第4期</v>
      </c>
      <c r="E148" s="82" t="str">
        <f>[2]自有船应收租金!I90</f>
        <v>2018.06.04-2018.06.19</v>
      </c>
      <c r="F148" s="83">
        <f>[2]自有船应收租金!V90</f>
        <v>0</v>
      </c>
      <c r="G148" s="82">
        <f>[2]自有船应收租金!AA90</f>
        <v>82307.1061643836</v>
      </c>
      <c r="H148" s="82">
        <f>IF([2]自有船应收租金!AB90="","",[2]自有船应收租金!AB90)</f>
        <v>82303.4</v>
      </c>
      <c r="I148" s="86" t="str">
        <f>[2]自有船应收租金!Y90</f>
        <v>1.25%佣金</v>
      </c>
    </row>
    <row r="149" s="59" customFormat="1" ht="12" customHeight="1" spans="2:9">
      <c r="B149" s="82" t="str">
        <f>[2]自有船应收租金!B91</f>
        <v>ACACIA LAN</v>
      </c>
      <c r="C149" s="82" t="str">
        <f>[2]自有船应收租金!C91</f>
        <v>Heung-A</v>
      </c>
      <c r="D149" s="82" t="str">
        <f>[2]自有船应收租金!F91</f>
        <v>第4期</v>
      </c>
      <c r="E149" s="82" t="str">
        <f>[2]自有船应收租金!I91</f>
        <v>2018.06.13-2018.06.28</v>
      </c>
      <c r="F149" s="83">
        <f>[2]自有船应收租金!V91</f>
        <v>0</v>
      </c>
      <c r="G149" s="82">
        <f>[2]自有船应收租金!AA91</f>
        <v>60623.7</v>
      </c>
      <c r="H149" s="82">
        <f>IF([2]自有船应收租金!AB91="","",[2]自有船应收租金!AB91)</f>
        <v>60608.7</v>
      </c>
      <c r="I149" s="86" t="str">
        <f>[2]自有船应收租金!Y91</f>
        <v>停租18.05.18-5.20 2.0576天</v>
      </c>
    </row>
    <row r="150" s="59" customFormat="1" ht="12" customHeight="1" spans="2:9">
      <c r="B150" s="82" t="str">
        <f>[2]自有船应收租金!B92</f>
        <v>ACACIA LIBRA</v>
      </c>
      <c r="C150" s="82" t="str">
        <f>[2]自有船应收租金!C92</f>
        <v>HMM</v>
      </c>
      <c r="D150" s="82" t="str">
        <f>[2]自有船应收租金!F92</f>
        <v>prefinal</v>
      </c>
      <c r="E150" s="82" t="str">
        <f>[2]自有船应收租金!I92</f>
        <v>2018.06.07-2018.06.21</v>
      </c>
      <c r="F150" s="83">
        <f>[2]自有船应收租金!V92</f>
        <v>0</v>
      </c>
      <c r="G150" s="82">
        <f>[2]自有船应收租金!AA92</f>
        <v>-18971.115</v>
      </c>
      <c r="H150" s="82">
        <f>IF([2]自有船应收租金!AB92="","",[2]自有船应收租金!AB92)</f>
        <v>-18971.11</v>
      </c>
      <c r="I150" s="86" t="str">
        <f>[2]自有船应收租金!Y92</f>
        <v>船东费预留/劳务费冷藏监管</v>
      </c>
    </row>
    <row r="151" s="59" customFormat="1" ht="12" customHeight="1" spans="2:9">
      <c r="B151" s="82" t="str">
        <f>[2]自有船应收租金!B93</f>
        <v>ACACIA MING</v>
      </c>
      <c r="C151" s="82" t="str">
        <f>[2]自有船应收租金!C93</f>
        <v>ONE</v>
      </c>
      <c r="D151" s="82" t="str">
        <f>[2]自有船应收租金!F93</f>
        <v>第4期</v>
      </c>
      <c r="E151" s="82" t="str">
        <f>[2]自有船应收租金!I93</f>
        <v>2018.06.09-2018.06.24</v>
      </c>
      <c r="F151" s="83">
        <f>[2]自有船应收租金!V93</f>
        <v>0</v>
      </c>
      <c r="G151" s="82">
        <f>[2]自有船应收租金!AA93</f>
        <v>86750.8561643836</v>
      </c>
      <c r="H151" s="82">
        <f>IF([2]自有船应收租金!AB93="","",[2]自有船应收租金!AB93)</f>
        <v>86747.13</v>
      </c>
      <c r="I151" s="86" t="str">
        <f>[2]自有船应收租金!Y93</f>
        <v>1.25%佣金</v>
      </c>
    </row>
    <row r="152" s="59" customFormat="1" ht="12" customHeight="1" spans="2:9">
      <c r="B152" s="82" t="str">
        <f>[2]自有船应收租金!B94</f>
        <v>OPDR LISBOA</v>
      </c>
      <c r="C152" s="82" t="str">
        <f>[2]自有船应收租金!C94</f>
        <v>HMM</v>
      </c>
      <c r="D152" s="82" t="str">
        <f>[2]自有船应收租金!F94</f>
        <v>final</v>
      </c>
      <c r="E152" s="82" t="str">
        <f>[2]自有船应收租金!I94</f>
        <v>2018.06.07-2018.06.28</v>
      </c>
      <c r="F152" s="83">
        <f>[2]自有船应收租金!V94</f>
        <v>0</v>
      </c>
      <c r="G152" s="82">
        <f>[2]自有船应收租金!AA94</f>
        <v>38887.1953333333</v>
      </c>
      <c r="H152" s="82">
        <f>IF([2]自有船应收租金!AB94="","",[2]自有船应收租金!AB94)</f>
        <v>38879.04</v>
      </c>
      <c r="I152" s="86" t="str">
        <f>[2]自有船应收租金!Y94</f>
        <v>还船检验费/船东费/船员劳务费4.5.6月</v>
      </c>
    </row>
    <row r="153" s="59" customFormat="1" ht="12" customHeight="1" spans="2:9">
      <c r="B153" s="82" t="str">
        <f>[2]自有船应收租金!B95</f>
        <v>ACACIA VIRGO</v>
      </c>
      <c r="C153" s="82" t="str">
        <f>[2]自有船应收租金!C95</f>
        <v>APL</v>
      </c>
      <c r="D153" s="82" t="str">
        <f>[2]自有船应收租金!F95</f>
        <v>第6期</v>
      </c>
      <c r="E153" s="82" t="str">
        <f>[2]自有船应收租金!I95</f>
        <v>2018.06.02-2018.06.17</v>
      </c>
      <c r="F153" s="83">
        <f>[2]自有船应收租金!V95</f>
        <v>0</v>
      </c>
      <c r="G153" s="82">
        <f>[2]自有船应收租金!AA95</f>
        <v>114770.4</v>
      </c>
      <c r="H153" s="82">
        <f>IF([2]自有船应收租金!AB95="","",[2]自有船应收租金!AB95)</f>
        <v>114770.4</v>
      </c>
      <c r="I153" s="86" t="str">
        <f>[2]自有船应收租金!Y95</f>
        <v>交船检验费</v>
      </c>
    </row>
    <row r="154" s="59" customFormat="1" ht="12" customHeight="1" spans="2:9">
      <c r="B154" s="82" t="str">
        <f>[2]自有船应收租金!B96</f>
        <v>Heung-A Jakarta </v>
      </c>
      <c r="C154" s="82" t="str">
        <f>[2]自有船应收租金!C96</f>
        <v>Heung-A</v>
      </c>
      <c r="D154" s="82" t="str">
        <f>[2]自有船应收租金!F96</f>
        <v>第3期</v>
      </c>
      <c r="E154" s="82" t="str">
        <f>[2]自有船应收租金!I96</f>
        <v>2018.06.03-2018.06.18</v>
      </c>
      <c r="F154" s="83">
        <f>[2]自有船应收租金!V96</f>
        <v>0</v>
      </c>
      <c r="G154" s="82">
        <f>[2]自有船应收租金!AA96</f>
        <v>237300.489</v>
      </c>
      <c r="H154" s="82">
        <f>IF([2]自有船应收租金!AB96="","",[2]自有船应收租金!AB96)</f>
        <v>237281.78</v>
      </c>
      <c r="I154" s="86" t="str">
        <f>[2]自有船应收租金!Y96</f>
        <v>1.25%佣金</v>
      </c>
    </row>
    <row r="155" s="59" customFormat="1" ht="12" customHeight="1" spans="2:9">
      <c r="B155" s="82" t="str">
        <f>[2]自有船应收租金!B97</f>
        <v>Heung-A Manila </v>
      </c>
      <c r="C155" s="82" t="str">
        <f>[2]自有船应收租金!C97</f>
        <v>Heung-A</v>
      </c>
      <c r="D155" s="82" t="str">
        <f>[2]自有船应收租金!F97</f>
        <v>prefinal</v>
      </c>
      <c r="E155" s="82" t="str">
        <f>[2]自有船应收租金!I97</f>
        <v>2018.06.05-2018.07.03</v>
      </c>
      <c r="F155" s="83">
        <f>[2]自有船应收租金!V97</f>
        <v>0</v>
      </c>
      <c r="G155" s="82">
        <f>[2]自有船应收租金!AA97</f>
        <v>137967.7</v>
      </c>
      <c r="H155" s="82">
        <f>IF([2]自有船应收租金!AB97="","",[2]自有船应收租金!AB97)</f>
        <v>137948.98</v>
      </c>
      <c r="I155" s="86" t="str">
        <f>[2]自有船应收租金!Y97</f>
        <v>1.25%佣金/船东费预留</v>
      </c>
    </row>
    <row r="156" s="59" customFormat="1" ht="12" customHeight="1" spans="2:9">
      <c r="B156" s="82" t="str">
        <f>[2]自有船应收租金!B98</f>
        <v>Heung-A Singapore</v>
      </c>
      <c r="C156" s="82" t="str">
        <f>[2]自有船应收租金!C98</f>
        <v>SKR</v>
      </c>
      <c r="D156" s="82" t="str">
        <f>[2]自有船应收租金!F98</f>
        <v>第3期</v>
      </c>
      <c r="E156" s="82" t="str">
        <f>[2]自有船应收租金!I98</f>
        <v>2018.06.08-2018.06.23</v>
      </c>
      <c r="F156" s="83">
        <f>[2]自有船应收租金!V98</f>
        <v>0</v>
      </c>
      <c r="G156" s="82">
        <f>[2]自有船应收租金!AA98</f>
        <v>97500</v>
      </c>
      <c r="H156" s="82">
        <f>IF([2]自有船应收租金!AB98="","",[2]自有船应收租金!AB98)</f>
        <v>97496.28</v>
      </c>
      <c r="I156" s="86">
        <f>[2]自有船应收租金!Y98</f>
        <v>0</v>
      </c>
    </row>
    <row r="157" s="59" customFormat="1" ht="12" customHeight="1" spans="2:9">
      <c r="B157" s="82" t="str">
        <f>[2]自有船应收租金!B99</f>
        <v>ACACIA TAURUS</v>
      </c>
      <c r="C157" s="82" t="str">
        <f>[2]自有船应收租金!C99</f>
        <v>SNL</v>
      </c>
      <c r="D157" s="82" t="str">
        <f>[2]自有船应收租金!F99</f>
        <v>第1期</v>
      </c>
      <c r="E157" s="82" t="str">
        <f>[2]自有船应收租金!I99</f>
        <v>2018.06.08-2018.06.15</v>
      </c>
      <c r="F157" s="83">
        <f>[2]自有船应收租金!V99</f>
        <v>0</v>
      </c>
      <c r="G157" s="82">
        <f>[2]自有船应收租金!AA99</f>
        <v>37601.6666666667</v>
      </c>
      <c r="H157" s="82">
        <f>IF([2]自有船应收租金!AB99="","",[2]自有船应收租金!AB99)</f>
        <v>37580.67</v>
      </c>
      <c r="I157" s="86">
        <f>[2]自有船应收租金!Y99</f>
        <v>0</v>
      </c>
    </row>
    <row r="158" s="59" customFormat="1" ht="12" customHeight="1" spans="2:9">
      <c r="B158" s="82" t="str">
        <f>[2]自有船应收租金!B100</f>
        <v>ACACIA TAURUS</v>
      </c>
      <c r="C158" s="82" t="str">
        <f>[2]自有船应收租金!C100</f>
        <v>SNL</v>
      </c>
      <c r="D158" s="82" t="str">
        <f>[2]自有船应收租金!F100</f>
        <v>prefinal</v>
      </c>
      <c r="E158" s="82" t="str">
        <f>[2]自有船应收租金!I100</f>
        <v>2018.06.15-2018.06.24</v>
      </c>
      <c r="F158" s="83">
        <f>[2]自有船应收租金!V100</f>
        <v>0</v>
      </c>
      <c r="G158" s="82">
        <f>[2]自有船应收租金!AA100</f>
        <v>52582.8838</v>
      </c>
      <c r="H158" s="82">
        <f>IF([2]自有船应收租金!AB100="","",[2]自有船应收租金!AB100)</f>
        <v>52561.92</v>
      </c>
      <c r="I158" s="86" t="str">
        <f>[2]自有船应收租金!Y100</f>
        <v>接还船检验费/船东费预留</v>
      </c>
    </row>
    <row r="159" s="59" customFormat="1" ht="12" customHeight="1" spans="2:9">
      <c r="B159" s="82" t="str">
        <f>[2]自有船应收租金!B101</f>
        <v>ACACIA VIRGO</v>
      </c>
      <c r="C159" s="82" t="str">
        <f>[2]自有船应收租金!C101</f>
        <v>APL</v>
      </c>
      <c r="D159" s="82" t="str">
        <f>[2]自有船应收租金!F101</f>
        <v>第7期</v>
      </c>
      <c r="E159" s="82" t="str">
        <f>[2]自有船应收租金!I101</f>
        <v>2018.06.17-2018.07.02</v>
      </c>
      <c r="F159" s="83">
        <f>[2]自有船应收租金!V101</f>
        <v>0</v>
      </c>
      <c r="G159" s="82">
        <f>[2]自有船应收租金!AA101</f>
        <v>115076.25</v>
      </c>
      <c r="H159" s="82">
        <f>IF([2]自有船应收租金!AB101="","",[2]自有船应收租金!AB101)</f>
        <v>115076.25</v>
      </c>
      <c r="I159" s="86">
        <f>[2]自有船应收租金!Y101</f>
        <v>0</v>
      </c>
    </row>
    <row r="160" s="59" customFormat="1" ht="12" customHeight="1" spans="2:9">
      <c r="B160" s="82" t="str">
        <f>[2]自有船应收租金!B102</f>
        <v>JRS CORVUS</v>
      </c>
      <c r="C160" s="82" t="str">
        <f>[2]自有船应收租金!C102</f>
        <v>ONE</v>
      </c>
      <c r="D160" s="82" t="str">
        <f>[2]自有船应收租金!F102</f>
        <v>第5期</v>
      </c>
      <c r="E160" s="82" t="str">
        <f>[2]自有船应收租金!I102</f>
        <v>2018.06.19-2018.07.04</v>
      </c>
      <c r="F160" s="83">
        <f>[2]自有船应收租金!V102</f>
        <v>0</v>
      </c>
      <c r="G160" s="82">
        <f>[2]自有船应收租金!AA102</f>
        <v>82307.1061643836</v>
      </c>
      <c r="H160" s="82">
        <f>IF([2]自有船应收租金!AB102="","",[2]自有船应收租金!AB102)</f>
        <v>82303.44</v>
      </c>
      <c r="I160" s="86" t="str">
        <f>[2]自有船应收租金!Y102</f>
        <v>1.25%佣金</v>
      </c>
    </row>
    <row r="161" s="59" customFormat="1" ht="12" customHeight="1" spans="2:9">
      <c r="B161" s="82" t="str">
        <f>[2]自有船应收租金!B103</f>
        <v>Heung-A Jakarta </v>
      </c>
      <c r="C161" s="82" t="str">
        <f>[2]自有船应收租金!C103</f>
        <v>Heung-A</v>
      </c>
      <c r="D161" s="82" t="str">
        <f>[2]自有船应收租金!F103</f>
        <v>第4期</v>
      </c>
      <c r="E161" s="82" t="str">
        <f>[2]自有船应收租金!I103</f>
        <v>2018.06.18-2018.07.03</v>
      </c>
      <c r="F161" s="83">
        <f>[2]自有船应收租金!V103</f>
        <v>0</v>
      </c>
      <c r="G161" s="82">
        <f>[2]自有船应收租金!AA103</f>
        <v>94578.47</v>
      </c>
      <c r="H161" s="82">
        <f>IF([2]自有船应收租金!AB103="","",[2]自有船应收租金!AB103)</f>
        <v>94559.81</v>
      </c>
      <c r="I161" s="86" t="str">
        <f>[2]自有船应收租金!Y103</f>
        <v>1.25%佣金/接船检验费/5月船东费</v>
      </c>
    </row>
    <row r="162" s="59" customFormat="1" ht="12" customHeight="1" spans="2:9">
      <c r="B162" s="82" t="str">
        <f>[2]自有船应收租金!B104</f>
        <v>ACACIA ARIES</v>
      </c>
      <c r="C162" s="82" t="str">
        <f>[2]自有船应收租金!C104</f>
        <v>JZS</v>
      </c>
      <c r="D162" s="82" t="str">
        <f>[2]自有船应收租金!F104</f>
        <v>第1期</v>
      </c>
      <c r="E162" s="82" t="str">
        <f>[2]自有船应收租金!I104</f>
        <v>2018.06.21-2018.07.06</v>
      </c>
      <c r="F162" s="83">
        <f>[2]自有船应收租金!V104</f>
        <v>0</v>
      </c>
      <c r="G162" s="82">
        <f>[2]自有船应收租金!AA104</f>
        <v>82894.5205479452</v>
      </c>
      <c r="H162" s="82">
        <f>IF([2]自有船应收租金!AB104="","",[2]自有船应收租金!AB104)</f>
        <v>82855.61</v>
      </c>
      <c r="I162" s="86">
        <f>[2]自有船应收租金!Y104</f>
        <v>0</v>
      </c>
    </row>
    <row r="163" s="59" customFormat="1" ht="12" customHeight="1" spans="2:9">
      <c r="B163" s="82" t="str">
        <f>[2]自有船应收租金!B105</f>
        <v>Heung-A Singapore</v>
      </c>
      <c r="C163" s="82" t="str">
        <f>[2]自有船应收租金!C105</f>
        <v>SKR</v>
      </c>
      <c r="D163" s="82" t="str">
        <f>[2]自有船应收租金!F105</f>
        <v>第4期</v>
      </c>
      <c r="E163" s="82" t="str">
        <f>[2]自有船应收租金!I105</f>
        <v>2018.06.23-2018.07.08</v>
      </c>
      <c r="F163" s="83">
        <f>[2]自有船应收租金!V105</f>
        <v>0</v>
      </c>
      <c r="G163" s="82">
        <f>[2]自有船应收租金!AA105</f>
        <v>97500</v>
      </c>
      <c r="H163" s="82">
        <f>IF([2]自有船应收租金!AB105="","",[2]自有船应收租金!AB105)</f>
        <v>97496.34</v>
      </c>
      <c r="I163" s="86">
        <f>[2]自有船应收租金!Y105</f>
        <v>0</v>
      </c>
    </row>
    <row r="164" s="59" customFormat="1" ht="12" customHeight="1" spans="2:9">
      <c r="B164" s="82" t="str">
        <f>[2]自有船应收租金!B106</f>
        <v>JRS CARINA</v>
      </c>
      <c r="C164" s="82" t="str">
        <f>[2]自有船应收租金!C106</f>
        <v>CCL</v>
      </c>
      <c r="D164" s="82" t="str">
        <f>[2]自有船应收租金!F106</f>
        <v>第14期</v>
      </c>
      <c r="E164" s="82" t="str">
        <f>[2]自有船应收租金!I106</f>
        <v>2018.06.23-2018.06.30</v>
      </c>
      <c r="F164" s="83">
        <f>[2]自有船应收租金!V106</f>
        <v>0</v>
      </c>
      <c r="G164" s="82">
        <f>[2]自有船应收租金!AA106</f>
        <v>3564.53033333333</v>
      </c>
      <c r="H164" s="82">
        <f>IF([2]自有船应收租金!AB106="","",[2]自有船应收租金!AB106)</f>
        <v>3562.13</v>
      </c>
      <c r="I164" s="86" t="str">
        <f>[2]自有船应收租金!Y106</f>
        <v>4月船东费/两次短油计入船东费/船东预留款</v>
      </c>
    </row>
    <row r="165" s="59" customFormat="1" ht="12" customHeight="1" spans="2:9">
      <c r="B165" s="82" t="str">
        <f>[2]自有船应收租金!B107</f>
        <v>ACACIA MING</v>
      </c>
      <c r="C165" s="82" t="str">
        <f>[2]自有船应收租金!C107</f>
        <v>ONE</v>
      </c>
      <c r="D165" s="82" t="str">
        <f>[2]自有船应收租金!F107</f>
        <v>第5期</v>
      </c>
      <c r="E165" s="82" t="str">
        <f>[2]自有船应收租金!I107</f>
        <v>2018.06.24-2018.07.09</v>
      </c>
      <c r="F165" s="83">
        <f>[2]自有船应收租金!V107</f>
        <v>0</v>
      </c>
      <c r="G165" s="82">
        <f>[2]自有船应收租金!AA107</f>
        <v>86750.8561643836</v>
      </c>
      <c r="H165" s="82">
        <f>IF([2]自有船应收租金!AB107="","",[2]自有船应收租金!AB107)</f>
        <v>86747.2</v>
      </c>
      <c r="I165" s="86" t="str">
        <f>[2]自有船应收租金!Y107</f>
        <v>1.25%佣金</v>
      </c>
    </row>
    <row r="166" s="59" customFormat="1" ht="12" customHeight="1" spans="2:9">
      <c r="B166" s="82" t="str">
        <f>[2]自有船应收租金!B108</f>
        <v>ACACIA LEO</v>
      </c>
      <c r="C166" s="82" t="str">
        <f>[2]自有船应收租金!C108</f>
        <v>FESCO</v>
      </c>
      <c r="D166" s="82" t="str">
        <f>[2]自有船应收租金!F108</f>
        <v>第1期</v>
      </c>
      <c r="E166" s="82" t="str">
        <f>[2]自有船应收租金!I108</f>
        <v>2018.06.26-2018.07.11</v>
      </c>
      <c r="F166" s="83">
        <f>[2]自有船应收租金!V108</f>
        <v>0</v>
      </c>
      <c r="G166" s="82">
        <f>[2]自有船应收租金!AA108</f>
        <v>99275</v>
      </c>
      <c r="H166" s="82">
        <f>IF([2]自有船应收租金!AB108="","",[2]自有船应收租金!AB108)</f>
        <v>99275</v>
      </c>
      <c r="I166" s="86">
        <f>[2]自有船应收租金!Y108</f>
        <v>0</v>
      </c>
    </row>
    <row r="167" s="59" customFormat="1" ht="12" customHeight="1" spans="2:9">
      <c r="B167" s="82" t="str">
        <f>[2]自有船应收租金!B109</f>
        <v>ACACIA TAURUS</v>
      </c>
      <c r="C167" s="82" t="str">
        <f>[2]自有船应收租金!C109</f>
        <v>SKR</v>
      </c>
      <c r="D167" s="82" t="str">
        <f>[2]自有船应收租金!F109</f>
        <v>第1期</v>
      </c>
      <c r="E167" s="82" t="str">
        <f>[2]自有船应收租金!I109</f>
        <v>2018.06.24-2018.06.30</v>
      </c>
      <c r="F167" s="83">
        <f>[2]自有船应收租金!V109</f>
        <v>0</v>
      </c>
      <c r="G167" s="82">
        <f>[2]自有船应收租金!AA109</f>
        <v>30657.2602739726</v>
      </c>
      <c r="H167" s="82">
        <f>IF([2]自有船应收租金!AB109="","",[2]自有船应收租金!AB109)</f>
        <v>30607.26</v>
      </c>
      <c r="I167" s="86" t="str">
        <f>[2]自有船应收租金!Y109</f>
        <v>接船检验费/1.25%佣金</v>
      </c>
    </row>
    <row r="168" s="59" customFormat="1" ht="12" customHeight="1" spans="2:9">
      <c r="B168" s="82" t="str">
        <f>[2]自有船应收租金!B110</f>
        <v>OPDR LISBOA</v>
      </c>
      <c r="C168" s="82" t="str">
        <f>[2]自有船应收租金!C110</f>
        <v>CMS</v>
      </c>
      <c r="D168" s="82" t="str">
        <f>[2]自有船应收租金!F110</f>
        <v>第1期</v>
      </c>
      <c r="E168" s="82" t="str">
        <f>[2]自有船应收租金!I110</f>
        <v>2018.06.28-2018.07.13</v>
      </c>
      <c r="F168" s="83">
        <f>[2]自有船应收租金!V110</f>
        <v>0</v>
      </c>
      <c r="G168" s="82">
        <f>[2]自有船应收租金!AA110</f>
        <v>145736.49109589</v>
      </c>
      <c r="H168" s="82">
        <f>IF([2]自有船应收租金!AB110="","",[2]自有船应收租金!AB110)</f>
        <v>145708.21</v>
      </c>
      <c r="I168" s="86" t="str">
        <f>[2]自有船应收租金!Y110</f>
        <v>1.25%佣金</v>
      </c>
    </row>
    <row r="169" s="59" customFormat="1" ht="12" customHeight="1" spans="2:9">
      <c r="B169" s="82" t="str">
        <f>[2]自有船应收租金!B111</f>
        <v>CONMAR HAWK</v>
      </c>
      <c r="C169" s="82" t="str">
        <f>[2]自有船应收租金!C111</f>
        <v>CMS</v>
      </c>
      <c r="D169" s="82" t="str">
        <f>[2]自有船应收租金!F111</f>
        <v>第11期</v>
      </c>
      <c r="E169" s="82" t="str">
        <f>[2]自有船应收租金!I111</f>
        <v>2018.06.27-2018.07.12</v>
      </c>
      <c r="F169" s="83">
        <f>[2]自有船应收租金!V111</f>
        <v>0</v>
      </c>
      <c r="G169" s="82">
        <f>[2]自有船应收租金!AA111</f>
        <v>74604.9657534247</v>
      </c>
      <c r="H169" s="82">
        <f>IF([2]自有船应收租金!AB111="","",[2]自有船应收租金!AB111)</f>
        <v>74584.97</v>
      </c>
      <c r="I169" s="86" t="str">
        <f>[2]自有船应收租金!Y111</f>
        <v>1.25%佣金</v>
      </c>
    </row>
    <row r="170" s="59" customFormat="1" ht="12" customHeight="1" spans="2:9">
      <c r="B170" s="82" t="str">
        <f>[2]自有船应收租金!B112</f>
        <v>ACACIA LAN</v>
      </c>
      <c r="C170" s="82" t="str">
        <f>[2]自有船应收租金!C112</f>
        <v>Heung-A</v>
      </c>
      <c r="D170" s="82" t="str">
        <f>[2]自有船应收租金!F112</f>
        <v>第5期</v>
      </c>
      <c r="E170" s="82" t="str">
        <f>[2]自有船应收租金!I112</f>
        <v>2018.06.28-2018.07.13</v>
      </c>
      <c r="F170" s="83">
        <f>[2]自有船应收租金!V112</f>
        <v>0</v>
      </c>
      <c r="G170" s="82">
        <f>[2]自有船应收租金!AA112</f>
        <v>78861.57</v>
      </c>
      <c r="H170" s="82">
        <f>IF([2]自有船应收租金!AB112="","",[2]自有船应收租金!AB112)</f>
        <v>78846.57</v>
      </c>
      <c r="I170" s="86" t="str">
        <f>[2]自有船应收租金!Y112</f>
        <v>船东费用</v>
      </c>
    </row>
    <row r="171" s="59" customFormat="1" ht="12" customHeight="1" spans="2:9">
      <c r="B171" s="82" t="str">
        <f>[2]自有船应收租金!B113</f>
        <v>JRS CARINA</v>
      </c>
      <c r="C171" s="82" t="str">
        <f>[2]自有船应收租金!C113</f>
        <v>CCL</v>
      </c>
      <c r="D171" s="82" t="str">
        <f>[2]自有船应收租金!F113</f>
        <v>第1期</v>
      </c>
      <c r="E171" s="82" t="str">
        <f>[2]自有船应收租金!I113</f>
        <v>2018.06.30-2018.07.15</v>
      </c>
      <c r="F171" s="83">
        <f>[2]自有船应收租金!V113</f>
        <v>0</v>
      </c>
      <c r="G171" s="82">
        <f>[2]自有船应收租金!AA113</f>
        <v>85225</v>
      </c>
      <c r="H171" s="82">
        <f>IF([2]自有船应收租金!AB113="","",[2]自有船应收租金!AB113)</f>
        <v>85222.6</v>
      </c>
      <c r="I171" s="86">
        <f>[2]自有船应收租金!Y113</f>
        <v>0</v>
      </c>
    </row>
    <row r="172" spans="2:9">
      <c r="B172" s="82" t="str">
        <f>[2]自有船应收租金!B114</f>
        <v>ACACIA TAURUS</v>
      </c>
      <c r="C172" s="72" t="str">
        <f>[2]自有船应收租金!C114</f>
        <v>SKR</v>
      </c>
      <c r="D172" s="72" t="str">
        <f>[2]自有船应收租金!F114</f>
        <v>final</v>
      </c>
      <c r="E172" s="72" t="str">
        <f>[2]自有船应收租金!I114</f>
        <v>2018.06.30-2018.07.03</v>
      </c>
      <c r="F172" s="87">
        <f>[2]自有船应收租金!V114</f>
        <v>0</v>
      </c>
      <c r="G172" s="72">
        <f>[2]自有船应收租金!AA114</f>
        <v>4238.10018287671</v>
      </c>
      <c r="H172" s="82">
        <f>IF([2]自有船应收租金!AB114="","",[2]自有船应收租金!AB114)</f>
        <v>4274.08</v>
      </c>
      <c r="I172" s="72" t="str">
        <f>[2]自有船应收租金!Y114</f>
        <v>还船检验费/1.25%佣金</v>
      </c>
    </row>
    <row r="173" s="59" customFormat="1" ht="12" customHeight="1" spans="2:9">
      <c r="B173" s="82" t="str">
        <f>[2]自有船应收租金!B115</f>
        <v>ACACIA LIBRA</v>
      </c>
      <c r="C173" s="82" t="str">
        <f>[2]自有船应收租金!C115</f>
        <v>DJS</v>
      </c>
      <c r="D173" s="82" t="str">
        <f>[2]自有船应收租金!F115</f>
        <v>第1期</v>
      </c>
      <c r="E173" s="82" t="str">
        <f>[2]自有船应收租金!I115</f>
        <v>2018.06.30-2018.07.13</v>
      </c>
      <c r="F173" s="83">
        <f>[2]自有船应收租金!V115</f>
        <v>0</v>
      </c>
      <c r="G173" s="82">
        <f>[2]自有船应收租金!AA115</f>
        <v>106866.980593607</v>
      </c>
      <c r="H173" s="82">
        <f>IF([2]自有船应收租金!AB115="","",[2]自有船应收租金!AB115)</f>
        <v>106853.41</v>
      </c>
      <c r="I173" s="86" t="str">
        <f>[2]自有船应收租金!Y115</f>
        <v>1.25%佣金/接船检验费</v>
      </c>
    </row>
    <row r="174" s="59" customFormat="1" ht="12" customHeight="1" spans="2:9">
      <c r="B174" s="82" t="str">
        <f>[2]自有船应收租金!B116</f>
        <v>Heung-A Manila </v>
      </c>
      <c r="C174" s="82" t="str">
        <f>[2]自有船应收租金!C116</f>
        <v>Heung-A</v>
      </c>
      <c r="D174" s="82" t="str">
        <f>[2]自有船应收租金!F116</f>
        <v>prefinal2</v>
      </c>
      <c r="E174" s="82" t="str">
        <f>[2]自有船应收租金!I116</f>
        <v>2018.07.03-2018.07.08</v>
      </c>
      <c r="F174" s="83">
        <f>[2]自有船应收租金!V116</f>
        <v>0</v>
      </c>
      <c r="G174" s="82">
        <f>[2]自有船应收租金!AA116</f>
        <v>56446.403875</v>
      </c>
      <c r="H174" s="82">
        <f>IF([2]自有船应收租金!AB116="","",[2]自有船应收租金!AB116)</f>
        <v>56412.51</v>
      </c>
      <c r="I174" s="86" t="str">
        <f>[2]自有船应收租金!Y116</f>
        <v>1.25%佣金/接还船检验费/船东费/停租6.18 16:24-6.19 12:34 0.8403天</v>
      </c>
    </row>
    <row r="175" s="59" customFormat="1" ht="12" customHeight="1" spans="2:9">
      <c r="B175" s="82" t="str">
        <f>[2]自有船应收租金!B117</f>
        <v>ACACIA VIRGO</v>
      </c>
      <c r="C175" s="82" t="str">
        <f>[2]自有船应收租金!C117</f>
        <v>APL</v>
      </c>
      <c r="D175" s="82" t="str">
        <f>[2]自有船应收租金!F117</f>
        <v>第8.9期</v>
      </c>
      <c r="E175" s="82" t="str">
        <f>[2]自有船应收租金!I117</f>
        <v>2018.07.02-2018.08.09</v>
      </c>
      <c r="F175" s="83">
        <f>[2]自有船应收租金!V117</f>
        <v>0</v>
      </c>
      <c r="G175" s="82">
        <f>[2]自有船应收租金!AA117</f>
        <v>85359.8868225</v>
      </c>
      <c r="H175" s="82">
        <f>IF([2]自有船应收租金!AB117="","",[2]自有船应收租金!AB117)</f>
        <v>85359.86</v>
      </c>
      <c r="I175" s="86" t="str">
        <f>[2]自有船应收租金!Y117</f>
        <v>停租（5.18-5.19 0.45833天）/船东费/船东费预留</v>
      </c>
    </row>
    <row r="176" s="59" customFormat="1" ht="12" customHeight="1" spans="2:9">
      <c r="B176" s="82" t="str">
        <f>[2]自有船应收租金!B118</f>
        <v>JRS CORVUS</v>
      </c>
      <c r="C176" s="82" t="str">
        <f>[2]自有船应收租金!C118</f>
        <v>ONE</v>
      </c>
      <c r="D176" s="82" t="str">
        <f>[2]自有船应收租金!F118</f>
        <v>第6期</v>
      </c>
      <c r="E176" s="82" t="str">
        <f>[2]自有船应收租金!I118</f>
        <v>2018.07.04-2018.07.19</v>
      </c>
      <c r="F176" s="83">
        <f>[2]自有船应收租金!V118</f>
        <v>0</v>
      </c>
      <c r="G176" s="82">
        <f>[2]自有船应收租金!AA118</f>
        <v>82307.1061643836</v>
      </c>
      <c r="H176" s="82">
        <f>IF([2]自有船应收租金!AB118="","",[2]自有船应收租金!AB118)</f>
        <v>82303.48</v>
      </c>
      <c r="I176" s="86" t="str">
        <f>[2]自有船应收租金!Y118</f>
        <v>1.25%佣金</v>
      </c>
    </row>
    <row r="177" s="59" customFormat="1" ht="12" customHeight="1" spans="2:9">
      <c r="B177" s="82" t="str">
        <f>[2]自有船应收租金!B119</f>
        <v>Heung-A Jakarta </v>
      </c>
      <c r="C177" s="82" t="str">
        <f>[2]自有船应收租金!C119</f>
        <v>Heung-A</v>
      </c>
      <c r="D177" s="82" t="str">
        <f>[2]自有船应收租金!F119</f>
        <v>第5期</v>
      </c>
      <c r="E177" s="82" t="str">
        <f>[2]自有船应收租金!I119</f>
        <v>2018.07.03-2018.07.18</v>
      </c>
      <c r="F177" s="83">
        <f>[2]自有船应收租金!V119</f>
        <v>0</v>
      </c>
      <c r="G177" s="82">
        <f>[2]自有船应收租金!AA119</f>
        <v>94931.25</v>
      </c>
      <c r="H177" s="82">
        <f>IF([2]自有船应收租金!AB119="","",[2]自有船应收租金!AB119)</f>
        <v>94912.61</v>
      </c>
      <c r="I177" s="86" t="str">
        <f>[2]自有船应收租金!Y119</f>
        <v>1.25%佣金</v>
      </c>
    </row>
    <row r="178" s="59" customFormat="1" ht="12" customHeight="1" spans="2:9">
      <c r="B178" s="82" t="str">
        <f>[2]自有船应收租金!B120</f>
        <v>Heung-A Singapore</v>
      </c>
      <c r="C178" s="82" t="str">
        <f>[2]自有船应收租金!C120</f>
        <v>SKR</v>
      </c>
      <c r="D178" s="82" t="str">
        <f>[2]自有船应收租金!F120</f>
        <v>第5期</v>
      </c>
      <c r="E178" s="82" t="str">
        <f>[2]自有船应收租金!I120</f>
        <v>2018.07.08-2018.07.23</v>
      </c>
      <c r="F178" s="83">
        <f>[2]自有船应收租金!V120</f>
        <v>0</v>
      </c>
      <c r="G178" s="82">
        <f>[2]自有船应收租金!AA120</f>
        <v>84912.25</v>
      </c>
      <c r="H178" s="82">
        <f>IF([2]自有船应收租金!AB120="","",[2]自有船应收租金!AB120)</f>
        <v>84908.58</v>
      </c>
      <c r="I178" s="86" t="str">
        <f>[2]自有船应收租金!Y120</f>
        <v>停租 (June 13th 23:00-June 14th 15:50 )0.70134天</v>
      </c>
    </row>
    <row r="179" s="59" customFormat="1" ht="12" customHeight="1" spans="2:9">
      <c r="B179" s="82" t="str">
        <f>[2]自有船应收租金!B121</f>
        <v>ACACIA MING</v>
      </c>
      <c r="C179" s="82" t="str">
        <f>[2]自有船应收租金!C121</f>
        <v>ONE</v>
      </c>
      <c r="D179" s="82" t="str">
        <f>[2]自有船应收租金!F121</f>
        <v>第6期</v>
      </c>
      <c r="E179" s="82" t="str">
        <f>[2]自有船应收租金!I121</f>
        <v>2018.07.09-2018.07.24</v>
      </c>
      <c r="F179" s="83">
        <f>[2]自有船应收租金!V121</f>
        <v>0</v>
      </c>
      <c r="G179" s="82">
        <f>[2]自有船应收租金!AA121</f>
        <v>86750.8561643836</v>
      </c>
      <c r="H179" s="82">
        <f>IF([2]自有船应收租金!AB121="","",[2]自有船应收租金!AB121)</f>
        <v>86747.23</v>
      </c>
      <c r="I179" s="86" t="str">
        <f>[2]自有船应收租金!Y121</f>
        <v>1.25%佣金</v>
      </c>
    </row>
    <row r="180" s="59" customFormat="1" ht="12" customHeight="1" spans="2:9">
      <c r="B180" s="82" t="str">
        <f>[2]自有船应收租金!B122</f>
        <v>CONMAR HAWK</v>
      </c>
      <c r="C180" s="82" t="str">
        <f>[2]自有船应收租金!C122</f>
        <v>CMS</v>
      </c>
      <c r="D180" s="82" t="str">
        <f>[2]自有船应收租金!F122</f>
        <v>第12期</v>
      </c>
      <c r="E180" s="82" t="str">
        <f>[2]自有船应收租金!I122</f>
        <v>2018.07.12-2018.07.27</v>
      </c>
      <c r="F180" s="83">
        <f>[2]自有船应收租金!V122</f>
        <v>0</v>
      </c>
      <c r="G180" s="82">
        <f>[2]自有船应收租金!AA122</f>
        <v>74604.9657534247</v>
      </c>
      <c r="H180" s="82">
        <f>IF([2]自有船应收租金!AB122="","",[2]自有船应收租金!AB122)</f>
        <v>74584.97</v>
      </c>
      <c r="I180" s="86" t="str">
        <f>[2]自有船应收租金!Y122</f>
        <v>1.25%佣金</v>
      </c>
    </row>
    <row r="181" s="59" customFormat="1" ht="12" customHeight="1" spans="2:9">
      <c r="B181" s="82" t="str">
        <f>[2]自有船应收租金!B123</f>
        <v>ACACIA LAN</v>
      </c>
      <c r="C181" s="82" t="str">
        <f>[2]自有船应收租金!C123</f>
        <v>Heung-A</v>
      </c>
      <c r="D181" s="82" t="str">
        <f>[2]自有船应收租金!F123</f>
        <v>第6期</v>
      </c>
      <c r="E181" s="82" t="str">
        <f>[2]自有船应收租金!I123</f>
        <v>2018.07.13-2018.07.28</v>
      </c>
      <c r="F181" s="83">
        <f>[2]自有船应收租金!V123</f>
        <v>0</v>
      </c>
      <c r="G181" s="82">
        <f>[2]自有船应收租金!AA123</f>
        <v>78943.75</v>
      </c>
      <c r="H181" s="82">
        <f>IF([2]自有船应收租金!AB123="","",[2]自有船应收租金!AB123)</f>
        <v>78928.75</v>
      </c>
      <c r="I181" s="86">
        <f>[2]自有船应收租金!Y123</f>
        <v>0</v>
      </c>
    </row>
    <row r="182" s="59" customFormat="1" ht="12" customHeight="1" spans="2:9">
      <c r="B182" s="82" t="str">
        <f>[2]自有船应收租金!B124</f>
        <v>ACACIA ARIES</v>
      </c>
      <c r="C182" s="82" t="str">
        <f>[2]自有船应收租金!C124</f>
        <v>JZS</v>
      </c>
      <c r="D182" s="82" t="str">
        <f>[2]自有船应收租金!F124</f>
        <v>第2期</v>
      </c>
      <c r="E182" s="82" t="str">
        <f>[2]自有船应收租金!I124</f>
        <v>2018.07.06-2018.07.16</v>
      </c>
      <c r="F182" s="83">
        <f>[2]自有船应收租金!V124</f>
        <v>0</v>
      </c>
      <c r="G182" s="82">
        <f>[2]自有船应收租金!AA124</f>
        <v>55263.0136986301</v>
      </c>
      <c r="H182" s="82">
        <f>IF([2]自有船应收租金!AB124="","",[2]自有船应收租金!AB124)</f>
        <v>55255.56</v>
      </c>
      <c r="I182" s="86">
        <f>[2]自有船应收租金!Y124</f>
        <v>0</v>
      </c>
    </row>
    <row r="183" s="59" customFormat="1" ht="12" customHeight="1" spans="2:9">
      <c r="B183" s="82" t="str">
        <f>[2]自有船应收租金!B125</f>
        <v>ACACIA LEO</v>
      </c>
      <c r="C183" s="82" t="str">
        <f>[2]自有船应收租金!C125</f>
        <v>FESCO</v>
      </c>
      <c r="D183" s="82" t="str">
        <f>[2]自有船应收租金!F125</f>
        <v>第2期</v>
      </c>
      <c r="E183" s="82" t="str">
        <f>[2]自有船应收租金!I125</f>
        <v>2018.07.11-2018.07.26</v>
      </c>
      <c r="F183" s="83">
        <f>[2]自有船应收租金!V125</f>
        <v>0</v>
      </c>
      <c r="G183" s="82">
        <f>[2]自有船应收租金!AA125</f>
        <v>217262.962</v>
      </c>
      <c r="H183" s="82">
        <f>IF([2]自有船应收租金!AB125="","",[2]自有船应收租金!AB125)</f>
        <v>217262.96</v>
      </c>
      <c r="I183" s="86">
        <f>[2]自有船应收租金!Y125</f>
        <v>0</v>
      </c>
    </row>
    <row r="184" s="59" customFormat="1" ht="12" customHeight="1" spans="2:9">
      <c r="B184" s="82" t="str">
        <f>[2]自有船应收租金!B126</f>
        <v>JRS CARINA</v>
      </c>
      <c r="C184" s="82" t="str">
        <f>[2]自有船应收租金!C126</f>
        <v>CCL</v>
      </c>
      <c r="D184" s="82" t="str">
        <f>[2]自有船应收租金!F126</f>
        <v>第2期</v>
      </c>
      <c r="E184" s="82" t="str">
        <f>[2]自有船应收租金!I126</f>
        <v>2018.07.15-2018.07.30</v>
      </c>
      <c r="F184" s="83">
        <f>[2]自有船应收租金!V126</f>
        <v>0</v>
      </c>
      <c r="G184" s="82">
        <f>[2]自有船应收租金!AA126</f>
        <v>85225</v>
      </c>
      <c r="H184" s="82">
        <f>IF([2]自有船应收租金!AB126="","",[2]自有船应收租金!AB126)</f>
        <v>85222.6</v>
      </c>
      <c r="I184" s="86">
        <f>[2]自有船应收租金!Y126</f>
        <v>0</v>
      </c>
    </row>
    <row r="185" s="59" customFormat="1" ht="12" customHeight="1" spans="2:9">
      <c r="B185" s="82" t="str">
        <f>[2]自有船应收租金!B127</f>
        <v>Heung-A Manila </v>
      </c>
      <c r="C185" s="82" t="str">
        <f>[2]自有船应收租金!C127</f>
        <v>Heung-A</v>
      </c>
      <c r="D185" s="82" t="str">
        <f>[2]自有船应收租金!F127</f>
        <v>第1期</v>
      </c>
      <c r="E185" s="82" t="str">
        <f>[2]自有船应收租金!I127</f>
        <v>2018.07.13-2018.07.27</v>
      </c>
      <c r="F185" s="83">
        <f>[2]自有船应收租金!V127</f>
        <v>0</v>
      </c>
      <c r="G185" s="82">
        <f>[2]自有船应收租金!AA127</f>
        <v>49668.303625</v>
      </c>
      <c r="H185" s="82">
        <f>IF([2]自有船应收租金!AB127="","",[2]自有船应收租金!AB127)</f>
        <v>49649.54</v>
      </c>
      <c r="I185" s="86" t="str">
        <f>[2]自有船应收租金!Y127</f>
        <v>1.25%佣金/船东费预留</v>
      </c>
    </row>
    <row r="186" s="59" customFormat="1" ht="12" customHeight="1" spans="2:9">
      <c r="B186" s="82" t="str">
        <f>[2]自有船应收租金!B128</f>
        <v>OPDR LISBOA</v>
      </c>
      <c r="C186" s="82" t="str">
        <f>[2]自有船应收租金!C128</f>
        <v>CMS</v>
      </c>
      <c r="D186" s="82" t="str">
        <f>[2]自有船应收租金!F128</f>
        <v>第2期</v>
      </c>
      <c r="E186" s="82" t="str">
        <f>[2]自有船应收租金!I128</f>
        <v>2018.07.13-2018.07.28</v>
      </c>
      <c r="F186" s="83">
        <f>[2]自有船应收租金!V128</f>
        <v>0</v>
      </c>
      <c r="G186" s="82">
        <f>[2]自有船应收租金!AA128</f>
        <v>82257.7910958904</v>
      </c>
      <c r="H186" s="82">
        <f>IF([2]自有船应收租金!AB128="","",[2]自有船应收租金!AB128)</f>
        <v>82229.51</v>
      </c>
      <c r="I186" s="86" t="str">
        <f>[2]自有船应收租金!Y128</f>
        <v>1.25%佣金</v>
      </c>
    </row>
    <row r="187" s="59" customFormat="1" ht="12" customHeight="1" spans="2:9">
      <c r="B187" s="82" t="str">
        <f>[2]自有船应收租金!B129</f>
        <v>JRS CORVUS</v>
      </c>
      <c r="C187" s="82" t="str">
        <f>[2]自有船应收租金!C129</f>
        <v>ONE</v>
      </c>
      <c r="D187" s="82" t="str">
        <f>[2]自有船应收租金!F129</f>
        <v>第7期</v>
      </c>
      <c r="E187" s="82" t="str">
        <f>[2]自有船应收租金!I129</f>
        <v>2018.07.19-2018.08.03</v>
      </c>
      <c r="F187" s="83">
        <f>[2]自有船应收租金!V129</f>
        <v>0</v>
      </c>
      <c r="G187" s="82">
        <f>[2]自有船应收租金!AA129</f>
        <v>80540.5661643836</v>
      </c>
      <c r="H187" s="82">
        <f>IF([2]自有船应收租金!AB129="","",[2]自有船应收租金!AB129)</f>
        <v>80536.92</v>
      </c>
      <c r="I187" s="86" t="str">
        <f>[2]自有船应收租金!Y129</f>
        <v>1.25%佣金/船东费用</v>
      </c>
    </row>
    <row r="188" s="59" customFormat="1" ht="12" customHeight="1" spans="2:9">
      <c r="B188" s="82" t="str">
        <f>[2]自有船应收租金!B130</f>
        <v>ACACIA LIBRA</v>
      </c>
      <c r="C188" s="82" t="str">
        <f>[2]自有船应收租金!C130</f>
        <v>DJS</v>
      </c>
      <c r="D188" s="82" t="str">
        <f>[2]自有船应收租金!F130</f>
        <v>prefinal</v>
      </c>
      <c r="E188" s="82" t="str">
        <f>[2]自有船应收租金!I130</f>
        <v>2018.07.13-2018.07.15</v>
      </c>
      <c r="F188" s="83">
        <f>[2]自有船应收租金!V130</f>
        <v>0</v>
      </c>
      <c r="G188" s="82">
        <f>[2]自有船应收租金!AA130</f>
        <v>15594.1100913242</v>
      </c>
      <c r="H188" s="82">
        <f>IF([2]自有船应收租金!AB130="","",[2]自有船应收租金!AB130)</f>
        <v>15575.53</v>
      </c>
      <c r="I188" s="86" t="str">
        <f>[2]自有船应收租金!Y130</f>
        <v>1.25%佣金/还船检验费/船东费</v>
      </c>
    </row>
    <row r="189" s="59" customFormat="1" ht="12" customHeight="1" spans="2:9">
      <c r="B189" s="82" t="str">
        <f>[2]自有船应收租金!B131</f>
        <v>ACACIA LIBRA</v>
      </c>
      <c r="C189" s="82" t="str">
        <f>[2]自有船应收租金!C131</f>
        <v>DJS</v>
      </c>
      <c r="D189" s="82" t="str">
        <f>[2]自有船应收租金!F131</f>
        <v>final</v>
      </c>
      <c r="E189" s="82" t="str">
        <f>[2]自有船应收租金!I131</f>
        <v>2018.07.13-2018.07.15</v>
      </c>
      <c r="F189" s="83">
        <f>[2]自有船应收租金!V131</f>
        <v>0</v>
      </c>
      <c r="G189" s="82">
        <f>[2]自有船应收租金!AA131</f>
        <v>35126.8949035388</v>
      </c>
      <c r="H189" s="82">
        <f>IF([2]自有船应收租金!AB131="","",[2]自有船应收租金!AB131)</f>
        <v>35108.72</v>
      </c>
      <c r="I189" s="86" t="str">
        <f>[2]自有船应收租金!Y131</f>
        <v>1.25%佣金/还船检验费/船东费/已付款</v>
      </c>
    </row>
    <row r="190" s="59" customFormat="1" ht="12" customHeight="1" spans="2:9">
      <c r="B190" s="82" t="str">
        <f>[2]自有船应收租金!B132</f>
        <v>ACACIA ARIES</v>
      </c>
      <c r="C190" s="82" t="str">
        <f>[2]自有船应收租金!C132</f>
        <v>JZS</v>
      </c>
      <c r="D190" s="82" t="str">
        <f>[2]自有船应收租金!F132</f>
        <v>prefinal</v>
      </c>
      <c r="E190" s="82" t="str">
        <f>[2]自有船应收租金!I132</f>
        <v>2018.07.16-2018.07.21</v>
      </c>
      <c r="F190" s="83">
        <f>[2]自有船应收租金!V132</f>
        <v>0</v>
      </c>
      <c r="G190" s="82">
        <f>[2]自有船应收租金!AA132</f>
        <v>9707.91275342463</v>
      </c>
      <c r="H190" s="82">
        <f>IF([2]自有船应收租金!AB132="","",[2]自有船应收租金!AB132)</f>
        <v>9707.91</v>
      </c>
      <c r="I190" s="86" t="str">
        <f>[2]自有船应收租金!Y132</f>
        <v>使用拖轮扣减劳务费/船长奖励金/船东费预留及垃圾费</v>
      </c>
    </row>
    <row r="191" s="59" customFormat="1" ht="12" customHeight="1" spans="2:9">
      <c r="B191" s="82" t="str">
        <f>[2]自有船应收租金!B133</f>
        <v>Heung-A Jakarta </v>
      </c>
      <c r="C191" s="82" t="str">
        <f>[2]自有船应收租金!C133</f>
        <v>Heung-A</v>
      </c>
      <c r="D191" s="82" t="str">
        <f>[2]自有船应收租金!F133</f>
        <v>第6期</v>
      </c>
      <c r="E191" s="82" t="str">
        <f>[2]自有船应收租金!I133</f>
        <v>2018.07.18-2018.08.02</v>
      </c>
      <c r="F191" s="83">
        <f>[2]自有船应收租金!V133</f>
        <v>0</v>
      </c>
      <c r="G191" s="82">
        <f>[2]自有船应收租金!AA133</f>
        <v>92758.83</v>
      </c>
      <c r="H191" s="82">
        <f>IF([2]自有船应收租金!AB133="","",[2]自有船应收租金!AB133)</f>
        <v>92740.11</v>
      </c>
      <c r="I191" s="86" t="str">
        <f>[2]自有船应收租金!Y133</f>
        <v>1.25%佣金/船东费</v>
      </c>
    </row>
    <row r="192" s="59" customFormat="1" ht="12" customHeight="1" spans="2:9">
      <c r="B192" s="82" t="str">
        <f>[2]自有船应收租金!B134</f>
        <v>Heung-A Singapore</v>
      </c>
      <c r="C192" s="82" t="str">
        <f>[2]自有船应收租金!C134</f>
        <v>SKR</v>
      </c>
      <c r="D192" s="82" t="str">
        <f>[2]自有船应收租金!F134</f>
        <v>第6期</v>
      </c>
      <c r="E192" s="82" t="str">
        <f>[2]自有船应收租金!I134</f>
        <v>2018.07.23-2018.08.07</v>
      </c>
      <c r="F192" s="83">
        <f>[2]自有船应收租金!V134</f>
        <v>0</v>
      </c>
      <c r="G192" s="82">
        <f>[2]自有船应收租金!AA134</f>
        <v>98100</v>
      </c>
      <c r="H192" s="82">
        <f>IF([2]自有船应收租金!AB134="","",[2]自有船应收租金!AB134)</f>
        <v>98096.36</v>
      </c>
      <c r="I192" s="86">
        <f>[2]自有船应收租金!Y134</f>
        <v>0</v>
      </c>
    </row>
    <row r="193" s="59" customFormat="1" ht="12" customHeight="1" spans="2:9">
      <c r="B193" s="82" t="str">
        <f>[2]自有船应收租金!B135</f>
        <v>ACACIA MING</v>
      </c>
      <c r="C193" s="82" t="str">
        <f>[2]自有船应收租金!C135</f>
        <v>ONE</v>
      </c>
      <c r="D193" s="82" t="str">
        <f>[2]自有船应收租金!F135</f>
        <v>第7期</v>
      </c>
      <c r="E193" s="82" t="str">
        <f>[2]自有船应收租金!I135</f>
        <v>2018.07.24-2018.08.08</v>
      </c>
      <c r="F193" s="83">
        <f>[2]自有船应收租金!V135</f>
        <v>0</v>
      </c>
      <c r="G193" s="82">
        <f>[2]自有船应收租金!AA135</f>
        <v>76750.8561643836</v>
      </c>
      <c r="H193" s="82">
        <f>IF([2]自有船应收租金!AB135="","",[2]自有船应收租金!AB135)</f>
        <v>42101.35</v>
      </c>
      <c r="I193" s="86" t="str">
        <f>[2]自有船应收租金!Y135</f>
        <v>1.25%佣金/船东费预留</v>
      </c>
    </row>
    <row r="194" s="59" customFormat="1" ht="12" customHeight="1" spans="2:9">
      <c r="B194" s="82" t="str">
        <f>[2]自有船应收租金!B136</f>
        <v>ACACIA LIBRA</v>
      </c>
      <c r="C194" s="82" t="str">
        <f>[2]自有船应收租金!C136</f>
        <v>STX PO</v>
      </c>
      <c r="D194" s="82" t="str">
        <f>[2]自有船应收租金!F136</f>
        <v>第1期</v>
      </c>
      <c r="E194" s="82" t="str">
        <f>[2]自有船应收租金!I136</f>
        <v>2018.07.24-2018.08.08</v>
      </c>
      <c r="F194" s="83">
        <f>[2]自有船应收租金!V136</f>
        <v>0</v>
      </c>
      <c r="G194" s="82">
        <f>[2]自有船应收租金!AA136</f>
        <v>276835.279</v>
      </c>
      <c r="H194" s="82">
        <f>IF([2]自有船应收租金!AB136="","",[2]自有船应收租金!AB136)</f>
        <v>276815.28</v>
      </c>
      <c r="I194" s="86">
        <f>[2]自有船应收租金!Y136</f>
        <v>0</v>
      </c>
    </row>
    <row r="195" s="59" customFormat="1" ht="12" customHeight="1" spans="2:9">
      <c r="B195" s="82" t="str">
        <f>[2]自有船应收租金!B137</f>
        <v>CONMAR HAWK</v>
      </c>
      <c r="C195" s="82" t="str">
        <f>[2]自有船应收租金!C137</f>
        <v>CMS</v>
      </c>
      <c r="D195" s="82" t="str">
        <f>[2]自有船应收租金!F137</f>
        <v>第13期</v>
      </c>
      <c r="E195" s="82" t="str">
        <f>[2]自有船应收租金!I137</f>
        <v>2018.07.27-2018.08.11</v>
      </c>
      <c r="F195" s="83">
        <f>[2]自有船应收租金!V137</f>
        <v>0</v>
      </c>
      <c r="G195" s="82">
        <f>[2]自有船应收租金!AA137</f>
        <v>79048.7157534247</v>
      </c>
      <c r="H195" s="82">
        <f>IF([2]自有船应收租金!AB137="","",[2]自有船应收租金!AB137)</f>
        <v>79028.72</v>
      </c>
      <c r="I195" s="86" t="str">
        <f>[2]自有船应收租金!Y137</f>
        <v>1.25%佣金</v>
      </c>
    </row>
    <row r="196" s="59" customFormat="1" ht="12" customHeight="1" spans="2:9">
      <c r="B196" s="82" t="str">
        <f>[2]自有船应收租金!B138</f>
        <v>ACACIA LEO</v>
      </c>
      <c r="C196" s="82" t="str">
        <f>[2]自有船应收租金!C138</f>
        <v>FESCO</v>
      </c>
      <c r="D196" s="82" t="str">
        <f>[2]自有船应收租金!F138</f>
        <v>第3期</v>
      </c>
      <c r="E196" s="82" t="str">
        <f>[2]自有船应收租金!I138</f>
        <v>2018.07.26-2018.08.10</v>
      </c>
      <c r="F196" s="83">
        <f>[2]自有船应收租金!V138</f>
        <v>0</v>
      </c>
      <c r="G196" s="82">
        <f>[2]自有船应收租金!AA138</f>
        <v>86481</v>
      </c>
      <c r="H196" s="82">
        <f>IF([2]自有船应收租金!AB138="","",[2]自有船应收租金!AB138)</f>
        <v>86481</v>
      </c>
      <c r="I196" s="86" t="str">
        <f>[2]自有船应收租金!Y138</f>
        <v>主机管泄漏烧轻油12.4吨差价/船舶故障，租家临时加油价差</v>
      </c>
    </row>
    <row r="197" s="59" customFormat="1" ht="12" customHeight="1" spans="2:9">
      <c r="B197" s="82" t="str">
        <f>[2]自有船应收租金!B139</f>
        <v>JRS CARINA</v>
      </c>
      <c r="C197" s="82" t="str">
        <f>[2]自有船应收租金!C139</f>
        <v>CCL</v>
      </c>
      <c r="D197" s="82" t="str">
        <f>[2]自有船应收租金!F139</f>
        <v>第3期</v>
      </c>
      <c r="E197" s="82" t="str">
        <f>[2]自有船应收租金!I139</f>
        <v>2018.07.30-2018.08.14</v>
      </c>
      <c r="F197" s="83">
        <f>[2]自有船应收租金!V139</f>
        <v>0</v>
      </c>
      <c r="G197" s="82">
        <f>[2]自有船应收租金!AA139</f>
        <v>85225</v>
      </c>
      <c r="H197" s="82">
        <f>IF([2]自有船应收租金!AB139="","",[2]自有船应收租金!AB139)</f>
        <v>85208.4</v>
      </c>
      <c r="I197" s="86">
        <f>[2]自有船应收租金!Y139</f>
        <v>0</v>
      </c>
    </row>
    <row r="198" s="59" customFormat="1" ht="12" customHeight="1" spans="2:9">
      <c r="B198" s="82" t="str">
        <f>[2]自有船应收租金!B140</f>
        <v>OPDR LISBOA</v>
      </c>
      <c r="C198" s="82" t="str">
        <f>[2]自有船应收租金!C140</f>
        <v>CMS</v>
      </c>
      <c r="D198" s="82" t="str">
        <f>[2]自有船应收租金!F140</f>
        <v>第3期</v>
      </c>
      <c r="E198" s="82" t="str">
        <f>[2]自有船应收租金!I140</f>
        <v>2018.07.28-2018.08.12</v>
      </c>
      <c r="F198" s="83">
        <f>[2]自有船应收租金!V140</f>
        <v>0</v>
      </c>
      <c r="G198" s="82">
        <f>[2]自有船应收租金!AA140</f>
        <v>82257.7910958904</v>
      </c>
      <c r="H198" s="82">
        <f>IF([2]自有船应收租金!AB140="","",[2]自有船应收租金!AB140)</f>
        <v>82229.51</v>
      </c>
      <c r="I198" s="86" t="str">
        <f>[2]自有船应收租金!Y140</f>
        <v>1.25%佣金</v>
      </c>
    </row>
    <row r="199" s="59" customFormat="1" ht="12" customHeight="1" spans="2:9">
      <c r="B199" s="82" t="str">
        <f>[2]自有船应收租金!B141</f>
        <v>ACACIA MAKOTO</v>
      </c>
      <c r="C199" s="82" t="str">
        <f>[2]自有船应收租金!C141</f>
        <v>STM</v>
      </c>
      <c r="D199" s="82" t="str">
        <f>[2]自有船应收租金!F141</f>
        <v>第1期</v>
      </c>
      <c r="E199" s="82" t="str">
        <f>[2]自有船应收租金!I141</f>
        <v>2018.06.29-2018.07.14</v>
      </c>
      <c r="F199" s="83">
        <f>[2]自有船应收租金!V141</f>
        <v>0</v>
      </c>
      <c r="G199" s="82">
        <f>[2]自有船应收租金!AA141</f>
        <v>181209.8</v>
      </c>
      <c r="H199" s="82">
        <f>IF([2]自有船应收租金!AB141="","",[2]自有船应收租金!AB141)</f>
        <v>181209.8</v>
      </c>
      <c r="I199" s="86">
        <f>[2]自有船应收租金!Y141</f>
        <v>0</v>
      </c>
    </row>
    <row r="200" s="59" customFormat="1" ht="12" customHeight="1" spans="2:9">
      <c r="B200" s="82" t="str">
        <f>[2]自有船应收租金!B142</f>
        <v>ACACIA TAURUS</v>
      </c>
      <c r="C200" s="82" t="str">
        <f>[2]自有船应收租金!C142</f>
        <v>STM</v>
      </c>
      <c r="D200" s="82" t="str">
        <f>[2]自有船应收租金!F142</f>
        <v>第1期</v>
      </c>
      <c r="E200" s="82" t="str">
        <f>[2]自有船应收租金!I142</f>
        <v>2018.07.07-2018.07.22</v>
      </c>
      <c r="F200" s="83">
        <f>[2]自有船应收租金!V142</f>
        <v>0</v>
      </c>
      <c r="G200" s="82">
        <f>[2]自有船应收租金!AA142</f>
        <v>308102.627</v>
      </c>
      <c r="H200" s="82">
        <f>IF([2]自有船应收租金!AB142="","",[2]自有船应收租金!AB142)</f>
        <v>308102.63</v>
      </c>
      <c r="I200" s="86">
        <f>[2]自有船应收租金!Y142</f>
        <v>0</v>
      </c>
    </row>
    <row r="201" s="59" customFormat="1" ht="12" customHeight="1" spans="2:9">
      <c r="B201" s="82" t="str">
        <f>[2]自有船应收租金!B143</f>
        <v>ACACIA MAKOTO</v>
      </c>
      <c r="C201" s="82" t="str">
        <f>[2]自有船应收租金!C143</f>
        <v>STM</v>
      </c>
      <c r="D201" s="82" t="str">
        <f>[2]自有船应收租金!F143</f>
        <v>第2期</v>
      </c>
      <c r="E201" s="82" t="str">
        <f>[2]自有船应收租金!I143</f>
        <v>2018.07.14-2018.07.29</v>
      </c>
      <c r="F201" s="83">
        <f>[2]自有船应收租金!V143</f>
        <v>0</v>
      </c>
      <c r="G201" s="82">
        <f>[2]自有船应收租金!AA143</f>
        <v>91200</v>
      </c>
      <c r="H201" s="82">
        <f>IF([2]自有船应收租金!AB143="","",[2]自有船应收租金!AB143)</f>
        <v>91200</v>
      </c>
      <c r="I201" s="86">
        <f>[2]自有船应收租金!Y143</f>
        <v>0</v>
      </c>
    </row>
    <row r="202" s="59" customFormat="1" ht="12" customHeight="1" spans="2:9">
      <c r="B202" s="82" t="str">
        <f>[2]自有船应收租金!B144</f>
        <v>ACACIA LAN</v>
      </c>
      <c r="C202" s="82" t="str">
        <f>[2]自有船应收租金!C144</f>
        <v>Heung-A</v>
      </c>
      <c r="D202" s="82" t="str">
        <f>[2]自有船应收租金!F144</f>
        <v>第7期</v>
      </c>
      <c r="E202" s="82" t="str">
        <f>[2]自有船应收租金!I144</f>
        <v>2018.07.28-2018.07.29</v>
      </c>
      <c r="F202" s="83">
        <f>[2]自有船应收租金!V144</f>
        <v>0</v>
      </c>
      <c r="G202" s="82">
        <f>[2]自有船应收租金!AA144</f>
        <v>5262.91666666667</v>
      </c>
      <c r="H202" s="82">
        <f>IF([2]自有船应收租金!AB144="","",[2]自有船应收租金!AB144)</f>
        <v>5262.92</v>
      </c>
      <c r="I202" s="86">
        <f>[2]自有船应收租金!Y144</f>
        <v>0</v>
      </c>
    </row>
    <row r="203" s="59" customFormat="1" ht="12" customHeight="1" spans="2:9">
      <c r="B203" s="82" t="str">
        <f>[2]自有船应收租金!B145</f>
        <v>ACACIA LAN</v>
      </c>
      <c r="C203" s="82" t="str">
        <f>[2]自有船应收租金!C145</f>
        <v>Heung-A</v>
      </c>
      <c r="D203" s="82" t="str">
        <f>[2]自有船应收租金!F145</f>
        <v>第7期</v>
      </c>
      <c r="E203" s="82" t="str">
        <f>[2]自有船应收租金!I145</f>
        <v>2018.07.29-2018.08.12</v>
      </c>
      <c r="F203" s="83">
        <f>[2]自有船应收租金!V145</f>
        <v>0</v>
      </c>
      <c r="G203" s="82">
        <f>[2]自有船应收租金!AA145</f>
        <v>71633.3333333333</v>
      </c>
      <c r="H203" s="82">
        <f>IF([2]自有船应收租金!AB145="","",[2]自有船应收租金!AB145)</f>
        <v>71607.33</v>
      </c>
      <c r="I203" s="86">
        <f>[2]自有船应收租金!Y145</f>
        <v>0</v>
      </c>
    </row>
    <row r="204" s="59" customFormat="1" ht="12" customHeight="1" spans="2:9">
      <c r="B204" s="82" t="str">
        <f>[2]自有船应收租金!B146</f>
        <v>ACACIA TAURUS</v>
      </c>
      <c r="C204" s="82" t="str">
        <f>[2]自有船应收租金!C146</f>
        <v>STM</v>
      </c>
      <c r="D204" s="82" t="str">
        <f>[2]自有船应收租金!F146</f>
        <v>第2期</v>
      </c>
      <c r="E204" s="82" t="str">
        <f>[2]自有船应收租金!I146</f>
        <v>2018.07.22-2018.08.06</v>
      </c>
      <c r="F204" s="83">
        <f>[2]自有船应收租金!V146</f>
        <v>0</v>
      </c>
      <c r="G204" s="82">
        <f>[2]自有船应收租金!AA146</f>
        <v>60650</v>
      </c>
      <c r="H204" s="82">
        <f>IF([2]自有船应收租金!AB146="","",[2]自有船应收租金!AB146)</f>
        <v>60650</v>
      </c>
      <c r="I204" s="86">
        <f>[2]自有船应收租金!Y146</f>
        <v>0</v>
      </c>
    </row>
    <row r="205" s="59" customFormat="1" ht="12" customHeight="1" spans="2:9">
      <c r="B205" s="82" t="str">
        <f>[2]自有船应收租金!B147</f>
        <v>Heung-A Manila </v>
      </c>
      <c r="C205" s="82" t="str">
        <f>[2]自有船应收租金!C147</f>
        <v>Heung-A</v>
      </c>
      <c r="D205" s="82" t="str">
        <f>[2]自有船应收租金!F147</f>
        <v>第2期</v>
      </c>
      <c r="E205" s="82" t="str">
        <f>[2]自有船应收租金!I147</f>
        <v>2018.07.27-2018.08.03</v>
      </c>
      <c r="F205" s="83">
        <f>[2]自有船应收租金!V147</f>
        <v>0</v>
      </c>
      <c r="G205" s="82">
        <f>[2]自有船应收租金!AA147</f>
        <v>44301.25</v>
      </c>
      <c r="H205" s="82">
        <f>IF([2]自有船应收租金!AB147="","",[2]自有船应收租金!AB147)</f>
        <v>44279.6</v>
      </c>
      <c r="I205" s="86" t="str">
        <f>[2]自有船应收租金!Y147</f>
        <v>1.25%佣金</v>
      </c>
    </row>
    <row r="206" s="59" customFormat="1" ht="12" customHeight="1" spans="2:9">
      <c r="B206" s="82" t="str">
        <f>[2]自有船应收租金!B148</f>
        <v>ACACIA MAKOTO</v>
      </c>
      <c r="C206" s="82" t="str">
        <f>[2]自有船应收租金!C148</f>
        <v>STM</v>
      </c>
      <c r="D206" s="82" t="str">
        <f>[2]自有船应收租金!F148</f>
        <v>第3期</v>
      </c>
      <c r="E206" s="82" t="str">
        <f>[2]自有船应收租金!I148</f>
        <v>2018.07.29-2018.08.13</v>
      </c>
      <c r="F206" s="83">
        <f>[2]自有船应收租金!V148</f>
        <v>0</v>
      </c>
      <c r="G206" s="82">
        <f>[2]自有船应收租金!AA148</f>
        <v>91200</v>
      </c>
      <c r="H206" s="82">
        <f>IF([2]自有船应收租金!AB148="","",[2]自有船应收租金!AB148)</f>
        <v>91200</v>
      </c>
      <c r="I206" s="86">
        <f>[2]自有船应收租金!Y148</f>
        <v>0</v>
      </c>
    </row>
    <row r="207" s="59" customFormat="1" ht="12" customHeight="1" spans="2:9">
      <c r="B207" s="82" t="str">
        <f>[2]自有船应收租金!B149</f>
        <v>CONMAR HAWK</v>
      </c>
      <c r="C207" s="82" t="str">
        <f>[2]自有船应收租金!C149</f>
        <v>CMS</v>
      </c>
      <c r="D207" s="82" t="str">
        <f>[2]自有船应收租金!F149</f>
        <v>第14期</v>
      </c>
      <c r="E207" s="82" t="str">
        <f>[2]自有船应收租金!I149</f>
        <v>2018.08.11-2018.08.26</v>
      </c>
      <c r="F207" s="83">
        <f>[2]自有船应收租金!V149</f>
        <v>0</v>
      </c>
      <c r="G207" s="82">
        <f>[2]自有船应收租金!AA149</f>
        <v>79048.7157534247</v>
      </c>
      <c r="H207" s="82">
        <f>IF([2]自有船应收租金!AB149="","",[2]自有船应收租金!AB149)</f>
        <v>79028.72</v>
      </c>
      <c r="I207" s="86" t="str">
        <f>[2]自有船应收租金!Y149</f>
        <v>1.25%佣金</v>
      </c>
    </row>
    <row r="208" s="59" customFormat="1" ht="12" customHeight="1" spans="2:9">
      <c r="B208" s="82" t="str">
        <f>[2]自有船应收租金!B150</f>
        <v>JRS CORVUS</v>
      </c>
      <c r="C208" s="82" t="str">
        <f>[2]自有船应收租金!C150</f>
        <v>ONE</v>
      </c>
      <c r="D208" s="82" t="str">
        <f>[2]自有船应收租金!F150</f>
        <v>第8期</v>
      </c>
      <c r="E208" s="82" t="str">
        <f>[2]自有船应收租金!I150</f>
        <v>2018.08.03-2018.08.18</v>
      </c>
      <c r="F208" s="83">
        <f>[2]自有船应收租金!V150</f>
        <v>0</v>
      </c>
      <c r="G208" s="82">
        <f>[2]自有船应收租金!AA150</f>
        <v>84023.0561643836</v>
      </c>
      <c r="H208" s="82">
        <f>IF([2]自有船应收租金!AB150="","",[2]自有船应收租金!AB150)</f>
        <v>84019.41</v>
      </c>
      <c r="I208" s="86" t="str">
        <f>[2]自有船应收租金!Y150</f>
        <v>1.25%佣金/船东费用/返还船东费</v>
      </c>
    </row>
    <row r="209" s="59" customFormat="1" ht="12" customHeight="1" spans="2:9">
      <c r="B209" s="82" t="str">
        <f>[2]自有船应收租金!B151</f>
        <v>ACACIA LAN</v>
      </c>
      <c r="C209" s="82" t="str">
        <f>[2]自有船应收租金!C151</f>
        <v>Heung-A</v>
      </c>
      <c r="D209" s="82" t="str">
        <f>[2]自有船应收租金!F151</f>
        <v>第8期</v>
      </c>
      <c r="E209" s="82" t="str">
        <f>[2]自有船应收租金!I151</f>
        <v>2018.08.12-2018.08.27</v>
      </c>
      <c r="F209" s="83">
        <f>[2]自有船应收租金!V151</f>
        <v>0</v>
      </c>
      <c r="G209" s="82">
        <f>[2]自有船应收租金!AA151</f>
        <v>76667.82</v>
      </c>
      <c r="H209" s="82">
        <f>IF([2]自有船应收租金!AB151="","",[2]自有船应收租金!AB151)</f>
        <v>76652.82</v>
      </c>
      <c r="I209" s="86" t="str">
        <f>[2]自有船应收租金!Y151</f>
        <v>船东费用</v>
      </c>
    </row>
    <row r="210" s="59" customFormat="1" ht="12" customHeight="1" spans="2:9">
      <c r="B210" s="82" t="str">
        <f>[2]自有船应收租金!B152</f>
        <v>ACACIA LIBRA</v>
      </c>
      <c r="C210" s="82" t="str">
        <f>[2]自有船应收租金!C152</f>
        <v>STX PO</v>
      </c>
      <c r="D210" s="82" t="str">
        <f>[2]自有船应收租金!F152</f>
        <v>第2期</v>
      </c>
      <c r="E210" s="82" t="str">
        <f>[2]自有船应收租金!I152</f>
        <v>2018.08.08-2018.08.23</v>
      </c>
      <c r="F210" s="83">
        <f>[2]自有船应收租金!V152</f>
        <v>0</v>
      </c>
      <c r="G210" s="82">
        <f>[2]自有船应收租金!AA152</f>
        <v>117000</v>
      </c>
      <c r="H210" s="82">
        <f>IF([2]自有船应收租金!AB152="","",[2]自有船应收租金!AB152)</f>
        <v>116980</v>
      </c>
      <c r="I210" s="86">
        <f>[2]自有船应收租金!Y152</f>
        <v>0</v>
      </c>
    </row>
    <row r="211" s="59" customFormat="1" ht="12" customHeight="1" spans="2:9">
      <c r="B211" s="82" t="str">
        <f>[2]自有船应收租金!B153</f>
        <v>ACACIA MING</v>
      </c>
      <c r="C211" s="82" t="str">
        <f>[2]自有船应收租金!C153</f>
        <v>ONE</v>
      </c>
      <c r="D211" s="82" t="str">
        <f>[2]自有船应收租金!F153</f>
        <v>第8期</v>
      </c>
      <c r="E211" s="82" t="str">
        <f>[2]自有船应收租金!I153</f>
        <v>2018.08.08-2018.08.23</v>
      </c>
      <c r="F211" s="83">
        <f>[2]自有船应收租金!V153</f>
        <v>0</v>
      </c>
      <c r="G211" s="82">
        <f>[2]自有船应收租金!AA153</f>
        <v>86047.5061643836</v>
      </c>
      <c r="H211" s="82">
        <f>IF([2]自有船应收租金!AB153="","",[2]自有船应收租金!AB153)</f>
        <v>120689.78</v>
      </c>
      <c r="I211" s="86" t="str">
        <f>[2]自有船应收租金!Y153</f>
        <v>1.25%佣金/交船检验费/船东费</v>
      </c>
    </row>
    <row r="212" s="59" customFormat="1" ht="12" customHeight="1" spans="2:9">
      <c r="B212" s="82" t="str">
        <f>[2]自有船应收租金!B154</f>
        <v>OPDR LISBOA</v>
      </c>
      <c r="C212" s="82" t="str">
        <f>[2]自有船应收租金!C154</f>
        <v>CMS</v>
      </c>
      <c r="D212" s="82" t="str">
        <f>[2]自有船应收租金!F154</f>
        <v>第4期</v>
      </c>
      <c r="E212" s="82" t="str">
        <f>[2]自有船应收租金!I154</f>
        <v>2018.08.12-2018.08.27</v>
      </c>
      <c r="F212" s="83">
        <f>[2]自有船应收租金!V154</f>
        <v>0</v>
      </c>
      <c r="G212" s="82">
        <f>[2]自有船应收租金!AA154</f>
        <v>82257.7910958904</v>
      </c>
      <c r="H212" s="82">
        <f>IF([2]自有船应收租金!AB154="","",[2]自有船应收租金!AB154)</f>
        <v>82229.51</v>
      </c>
      <c r="I212" s="86" t="str">
        <f>[2]自有船应收租金!Y154</f>
        <v>1.25%佣金</v>
      </c>
    </row>
    <row r="213" s="59" customFormat="1" ht="12" customHeight="1" spans="2:9">
      <c r="B213" s="82" t="str">
        <f>[2]自有船应收租金!B155</f>
        <v>Heung-A Singapore</v>
      </c>
      <c r="C213" s="82" t="str">
        <f>[2]自有船应收租金!C155</f>
        <v>SKR</v>
      </c>
      <c r="D213" s="82" t="str">
        <f>[2]自有船应收租金!F155</f>
        <v>第7期</v>
      </c>
      <c r="E213" s="82" t="str">
        <f>[2]自有船应收租金!I155</f>
        <v>2018.08.07-2018.08.22</v>
      </c>
      <c r="F213" s="83">
        <f>[2]自有船应收租金!V155</f>
        <v>0</v>
      </c>
      <c r="G213" s="82">
        <f>[2]自有船应收租金!AA155</f>
        <v>98100</v>
      </c>
      <c r="H213" s="82">
        <f>IF([2]自有船应收租金!AB155="","",[2]自有船应收租金!AB155)</f>
        <v>98096.37</v>
      </c>
      <c r="I213" s="86">
        <f>[2]自有船应收租金!Y155</f>
        <v>0</v>
      </c>
    </row>
    <row r="214" s="59" customFormat="1" ht="12" customHeight="1" spans="2:9">
      <c r="B214" s="82" t="str">
        <f>[2]自有船应收租金!B156</f>
        <v>JRS CARINA</v>
      </c>
      <c r="C214" s="82" t="str">
        <f>[2]自有船应收租金!C156</f>
        <v>CCL</v>
      </c>
      <c r="D214" s="82" t="str">
        <f>[2]自有船应收租金!F156</f>
        <v>第4期</v>
      </c>
      <c r="E214" s="82" t="str">
        <f>[2]自有船应收租金!I156</f>
        <v>2018.08.14-2018.08.29</v>
      </c>
      <c r="F214" s="83">
        <f>[2]自有船应收租金!V156</f>
        <v>0</v>
      </c>
      <c r="G214" s="82">
        <f>[2]自有船应收租金!AA156</f>
        <v>85225</v>
      </c>
      <c r="H214" s="82">
        <f>IF([2]自有船应收租金!AB156="","",[2]自有船应收租金!AB156)</f>
        <v>85222.6</v>
      </c>
      <c r="I214" s="86">
        <f>[2]自有船应收租金!Y156</f>
        <v>0</v>
      </c>
    </row>
    <row r="215" s="59" customFormat="1" ht="12" customHeight="1" spans="2:9">
      <c r="B215" s="82" t="str">
        <f>[2]自有船应收租金!B157</f>
        <v>ACACIA LEO</v>
      </c>
      <c r="C215" s="82" t="str">
        <f>[2]自有船应收租金!C157</f>
        <v>FESCO</v>
      </c>
      <c r="D215" s="82" t="str">
        <f>[2]自有船应收租金!F157</f>
        <v>第4期</v>
      </c>
      <c r="E215" s="82" t="str">
        <f>[2]自有船应收租金!I157</f>
        <v>2018.08.10-2018.08.25</v>
      </c>
      <c r="F215" s="83">
        <f>[2]自有船应收租金!V157</f>
        <v>0</v>
      </c>
      <c r="G215" s="82">
        <f>[2]自有船应收租金!AA157</f>
        <v>98170.55</v>
      </c>
      <c r="H215" s="82">
        <f>IF([2]自有船应收租金!AB157="","",[2]自有船应收租金!AB157)</f>
        <v>98170.55</v>
      </c>
      <c r="I215" s="86" t="str">
        <f>[2]自有船应收租金!Y157</f>
        <v>主机消耗轻油的差价</v>
      </c>
    </row>
    <row r="216" s="59" customFormat="1" ht="12" customHeight="1" spans="2:9">
      <c r="B216" s="82" t="str">
        <f>[2]自有船应收租金!B158</f>
        <v>ACACIA TAURUS</v>
      </c>
      <c r="C216" s="82" t="str">
        <f>[2]自有船应收租金!C158</f>
        <v>STM</v>
      </c>
      <c r="D216" s="82" t="str">
        <f>[2]自有船应收租金!F158</f>
        <v>第3期</v>
      </c>
      <c r="E216" s="82" t="str">
        <f>[2]自有船应收租金!I158</f>
        <v>2018.08.06-2018.08.21</v>
      </c>
      <c r="F216" s="83">
        <f>[2]自有船应收租金!V158</f>
        <v>0</v>
      </c>
      <c r="G216" s="82">
        <f>[2]自有船应收租金!AA158</f>
        <v>61055</v>
      </c>
      <c r="H216" s="82">
        <f>IF([2]自有船应收租金!AB158="","",[2]自有船应收租金!AB158)</f>
        <v>61055</v>
      </c>
      <c r="I216" s="86" t="str">
        <f>[2]自有船应收租金!Y158</f>
        <v>V.1828EW-1829EW 劳务费</v>
      </c>
    </row>
    <row r="217" s="59" customFormat="1" ht="12" customHeight="1" spans="2:9">
      <c r="B217" s="82" t="str">
        <f>[2]自有船应收租金!B159</f>
        <v>ACACIA MAKOTO</v>
      </c>
      <c r="C217" s="82" t="str">
        <f>[2]自有船应收租金!C159</f>
        <v>STM</v>
      </c>
      <c r="D217" s="82" t="str">
        <f>[2]自有船应收租金!F159</f>
        <v>第4期</v>
      </c>
      <c r="E217" s="82" t="str">
        <f>[2]自有船应收租金!I159</f>
        <v>2018.08.13-2018.08.28</v>
      </c>
      <c r="F217" s="83">
        <f>[2]自有船应收租金!V159</f>
        <v>0</v>
      </c>
      <c r="G217" s="82">
        <f>[2]自有船应收租金!AA159</f>
        <v>91200</v>
      </c>
      <c r="H217" s="82">
        <f>IF([2]自有船应收租金!AB159="","",[2]自有船应收租金!AB159)</f>
        <v>91200</v>
      </c>
      <c r="I217" s="86">
        <f>[2]自有船应收租金!Y159</f>
        <v>0</v>
      </c>
    </row>
    <row r="218" s="59" customFormat="1" ht="12" customHeight="1" spans="2:9">
      <c r="B218" s="82" t="str">
        <f>[2]自有船应收租金!B160</f>
        <v>Heung-A Jakarta </v>
      </c>
      <c r="C218" s="82" t="str">
        <f>[2]自有船应收租金!C160</f>
        <v>Heung-A</v>
      </c>
      <c r="D218" s="82" t="str">
        <f>[2]自有船应收租金!F160</f>
        <v>第7期</v>
      </c>
      <c r="E218" s="82" t="str">
        <f>[2]自有船应收租金!I160</f>
        <v>2018.08.02-2018.08.17</v>
      </c>
      <c r="F218" s="83">
        <f>[2]自有船应收租金!V160</f>
        <v>0</v>
      </c>
      <c r="G218" s="82">
        <f>[2]自有船应收租金!AA160</f>
        <v>93720.49</v>
      </c>
      <c r="H218" s="82">
        <f>IF([2]自有船应收租金!AB160="","",[2]自有船应收租金!AB160)</f>
        <v>93701.85</v>
      </c>
      <c r="I218" s="86" t="str">
        <f>[2]自有船应收租金!Y160</f>
        <v>1.25%佣金/修船，出港港口费</v>
      </c>
    </row>
    <row r="219" s="59" customFormat="1" ht="12" customHeight="1" spans="2:9">
      <c r="B219" s="82" t="str">
        <f>[2]自有船应收租金!B161</f>
        <v>ACACIA ARIES</v>
      </c>
      <c r="C219" s="82" t="str">
        <f>[2]自有船应收租金!C161</f>
        <v>JZS</v>
      </c>
      <c r="D219" s="82" t="str">
        <f>[2]自有船应收租金!F161</f>
        <v>第1期</v>
      </c>
      <c r="E219" s="82" t="str">
        <f>[2]自有船应收租金!I161</f>
        <v>2018.08.09-2018.08.24</v>
      </c>
      <c r="F219" s="83">
        <f>[2]自有船应收租金!V161</f>
        <v>0</v>
      </c>
      <c r="G219" s="82">
        <f>[2]自有船应收租金!AA161</f>
        <v>60239.4178082192</v>
      </c>
      <c r="H219" s="82">
        <f>IF([2]自有船应收租金!AB161="","",[2]自有船应收租金!AB161)</f>
        <v>60247.78</v>
      </c>
      <c r="I219" s="86">
        <f>[2]自有船应收租金!Y161</f>
        <v>0</v>
      </c>
    </row>
    <row r="220" s="59" customFormat="1" ht="12" customHeight="1" spans="2:9">
      <c r="B220" s="82" t="str">
        <f>[2]自有船应收租金!B162</f>
        <v>Heung-A Jakarta </v>
      </c>
      <c r="C220" s="82" t="str">
        <f>[2]自有船应收租金!C162</f>
        <v>Heung-A</v>
      </c>
      <c r="D220" s="82" t="str">
        <f>[2]自有船应收租金!F162</f>
        <v>第8.9期</v>
      </c>
      <c r="E220" s="82" t="str">
        <f>[2]自有船应收租金!I162</f>
        <v>2018.08.17-2018.09.16</v>
      </c>
      <c r="F220" s="83">
        <f>[2]自有船应收租金!V162</f>
        <v>0</v>
      </c>
      <c r="G220" s="82">
        <f>[2]自有船应收租金!AA162</f>
        <v>10471.86</v>
      </c>
      <c r="H220" s="82">
        <f>IF([2]自有船应收租金!AB162="","",[2]自有船应收租金!AB162)</f>
        <v>10453.23</v>
      </c>
      <c r="I220" s="86" t="str">
        <f>[2]自有船应收租金!Y162</f>
        <v>1.25%佣金/停租（07.16 16:48-8.10 9.30 24.6958天）</v>
      </c>
    </row>
    <row r="221" s="59" customFormat="1" ht="12" customHeight="1" spans="2:9">
      <c r="B221" s="82" t="str">
        <f>[2]自有船应收租金!B163</f>
        <v>Heung-A Manila </v>
      </c>
      <c r="C221" s="82" t="str">
        <f>[2]自有船应收租金!C163</f>
        <v>Heung-A</v>
      </c>
      <c r="D221" s="82" t="str">
        <f>[2]自有船应收租金!F163</f>
        <v>prefinal</v>
      </c>
      <c r="E221" s="82" t="str">
        <f>[2]自有船应收租金!I163</f>
        <v>2018.08.03-2018.08.12</v>
      </c>
      <c r="F221" s="83">
        <f>[2]自有船应收租金!V163</f>
        <v>0</v>
      </c>
      <c r="G221" s="82">
        <f>[2]自有船应收租金!AA163</f>
        <v>105247.13675</v>
      </c>
      <c r="H221" s="82">
        <f>IF([2]自有船应收租金!AB163="","",[2]自有船应收租金!AB163)</f>
        <v>105228.53</v>
      </c>
      <c r="I221" s="86" t="str">
        <f>[2]自有船应收租金!Y163</f>
        <v>1.25%佣金/船东费</v>
      </c>
    </row>
    <row r="222" ht="12.75" customHeight="1" spans="2:9">
      <c r="B222" s="82" t="str">
        <f>[2]自有船应收租金!B164</f>
        <v>JRS CORVUS</v>
      </c>
      <c r="C222" s="72" t="str">
        <f>[2]自有船应收租金!C164</f>
        <v>ONE</v>
      </c>
      <c r="D222" s="72" t="str">
        <f>[2]自有船应收租金!F164</f>
        <v>第9期</v>
      </c>
      <c r="E222" s="72" t="str">
        <f>[2]自有船应收租金!I164</f>
        <v>2018.08.18-2018.09.02</v>
      </c>
      <c r="F222" s="87">
        <f>[2]自有船应收租金!V164</f>
        <v>0</v>
      </c>
      <c r="G222" s="72">
        <f>[2]自有船应收租金!AA164</f>
        <v>-0.00383561644412111</v>
      </c>
      <c r="H222" s="82">
        <f>IF([2]自有船应收租金!AB164="","",[2]自有船应收租金!AB164)</f>
        <v>0</v>
      </c>
      <c r="I222" s="88" t="str">
        <f>[2]自有船应收租金!Y164</f>
        <v>1.25%佣金/船东费预留</v>
      </c>
    </row>
    <row r="223" ht="12.75" customHeight="1" spans="2:9">
      <c r="B223" s="82" t="str">
        <f>[2]自有船应收租金!B165</f>
        <v>Heung-A Jakarta </v>
      </c>
      <c r="C223" s="72" t="str">
        <f>[2]自有船应收租金!C165</f>
        <v>Heung-A</v>
      </c>
      <c r="D223" s="72" t="str">
        <f>[2]自有船应收租金!F165</f>
        <v>第10期</v>
      </c>
      <c r="E223" s="72" t="str">
        <f>[2]自有船应收租金!I165</f>
        <v>2018.09.16-2018.10.01</v>
      </c>
      <c r="F223" s="87">
        <f>[2]自有船应收租金!V165</f>
        <v>0</v>
      </c>
      <c r="G223" s="72">
        <f>[2]自有船应收租金!AA165</f>
        <v>92996.92</v>
      </c>
      <c r="H223" s="82">
        <f>IF([2]自有船应收租金!AB165="","",[2]自有船应收租金!AB165)</f>
        <v>92978.31</v>
      </c>
      <c r="I223" s="88" t="str">
        <f>[2]自有船应收租金!Y165</f>
        <v>1.25%佣金/修船，进港港口费/接还船检验费</v>
      </c>
    </row>
    <row r="224" s="59" customFormat="1" ht="12" customHeight="1" spans="2:9">
      <c r="B224" s="82" t="str">
        <f>[2]自有船应收租金!B166</f>
        <v>ACACIA LIBRA</v>
      </c>
      <c r="C224" s="82" t="str">
        <f>[2]自有船应收租金!C166</f>
        <v>STX PO</v>
      </c>
      <c r="D224" s="82" t="str">
        <f>[2]自有船应收租金!F166</f>
        <v>第3期</v>
      </c>
      <c r="E224" s="82" t="str">
        <f>[2]自有船应收租金!I166</f>
        <v>2018.08.23-2018.09.07</v>
      </c>
      <c r="F224" s="83">
        <f>[2]自有船应收租金!V166</f>
        <v>0</v>
      </c>
      <c r="G224" s="82">
        <f>[2]自有船应收租金!AA166</f>
        <v>119589.04109589</v>
      </c>
      <c r="H224" s="82">
        <f>IF([2]自有船应收租金!AB166="","",[2]自有船应收租金!AB166)</f>
        <v>119569.04</v>
      </c>
      <c r="I224" s="86">
        <f>[2]自有船应收租金!Y166</f>
        <v>0</v>
      </c>
    </row>
    <row r="225" s="59" customFormat="1" ht="12" customHeight="1" spans="2:9">
      <c r="B225" s="82" t="str">
        <f>[2]自有船应收租金!B167</f>
        <v>Heung-A Singapore</v>
      </c>
      <c r="C225" s="82" t="str">
        <f>[2]自有船应收租金!C167</f>
        <v>SKR</v>
      </c>
      <c r="D225" s="82" t="str">
        <f>[2]自有船应收租金!F167</f>
        <v>第8期</v>
      </c>
      <c r="E225" s="82" t="str">
        <f>[2]自有船应收租金!I167</f>
        <v>2018.08.22-2018.09.06</v>
      </c>
      <c r="F225" s="83">
        <f>[2]自有船应收租金!V167</f>
        <v>0</v>
      </c>
      <c r="G225" s="82">
        <f>[2]自有船应收租金!AA167</f>
        <v>98100</v>
      </c>
      <c r="H225" s="82">
        <f>IF([2]自有船应收租金!AB167="","",[2]自有船应收租金!AB167)</f>
        <v>98096.37</v>
      </c>
      <c r="I225" s="86">
        <f>[2]自有船应收租金!Y167</f>
        <v>0</v>
      </c>
    </row>
    <row r="226" s="59" customFormat="1" ht="12" customHeight="1" spans="2:9">
      <c r="B226" s="82" t="str">
        <f>[2]自有船应收租金!B168</f>
        <v>ACACIA MING</v>
      </c>
      <c r="C226" s="82" t="str">
        <f>[2]自有船应收租金!C168</f>
        <v>ONE</v>
      </c>
      <c r="D226" s="82" t="str">
        <f>[2]自有船应收租金!F168</f>
        <v>第9期</v>
      </c>
      <c r="E226" s="82" t="str">
        <f>[2]自有船应收租金!I168</f>
        <v>2018.08.23-2018.09.07</v>
      </c>
      <c r="F226" s="83">
        <f>[2]自有船应收租金!V168</f>
        <v>0</v>
      </c>
      <c r="G226" s="82">
        <f>[2]自有船应收租金!AA168</f>
        <v>86409.5961643836</v>
      </c>
      <c r="H226" s="82">
        <f>IF([2]自有船应收租金!AB168="","",[2]自有船应收租金!AB168)</f>
        <v>86409.6</v>
      </c>
      <c r="I226" s="86" t="str">
        <f>[2]自有船应收租金!Y168</f>
        <v>1.25%佣金/船东费</v>
      </c>
    </row>
    <row r="227" s="59" customFormat="1" ht="12" customHeight="1" spans="2:9">
      <c r="B227" s="82" t="str">
        <f>[2]自有船应收租金!B169</f>
        <v>ACACIA LEO</v>
      </c>
      <c r="C227" s="82" t="str">
        <f>[2]自有船应收租金!C169</f>
        <v>FESCO</v>
      </c>
      <c r="D227" s="82" t="str">
        <f>[2]自有船应收租金!F169</f>
        <v>第5期</v>
      </c>
      <c r="E227" s="82" t="str">
        <f>[2]自有船应收租金!I169</f>
        <v>2018.08.25-2018.09.09</v>
      </c>
      <c r="F227" s="83">
        <f>[2]自有船应收租金!V169</f>
        <v>0</v>
      </c>
      <c r="G227" s="82">
        <f>[2]自有船应收租金!AA169</f>
        <v>99275</v>
      </c>
      <c r="H227" s="82">
        <f>IF([2]自有船应收租金!AB169="","",[2]自有船应收租金!AB169)</f>
        <v>99275</v>
      </c>
      <c r="I227" s="86">
        <f>[2]自有船应收租金!Y169</f>
        <v>0</v>
      </c>
    </row>
    <row r="228" s="59" customFormat="1" ht="12" customHeight="1" spans="2:9">
      <c r="B228" s="82" t="str">
        <f>[2]自有船应收租金!B170</f>
        <v>CONMAR HAWK</v>
      </c>
      <c r="C228" s="82" t="str">
        <f>[2]自有船应收租金!C170</f>
        <v>CMS</v>
      </c>
      <c r="D228" s="82" t="str">
        <f>[2]自有船应收租金!F170</f>
        <v>第15期</v>
      </c>
      <c r="E228" s="82" t="str">
        <f>[2]自有船应收租金!I170</f>
        <v>2018.08.26-2018.09.10</v>
      </c>
      <c r="F228" s="83">
        <f>[2]自有船应收租金!V170</f>
        <v>0</v>
      </c>
      <c r="G228" s="82">
        <f>[2]自有船应收租金!AA170</f>
        <v>79048.7157534247</v>
      </c>
      <c r="H228" s="82">
        <f>IF([2]自有船应收租金!AB170="","",[2]自有船应收租金!AB170)</f>
        <v>79028.72</v>
      </c>
      <c r="I228" s="86" t="str">
        <f>[2]自有船应收租金!Y170</f>
        <v>1.25%佣金</v>
      </c>
    </row>
    <row r="229" s="59" customFormat="1" ht="12" customHeight="1" spans="2:9">
      <c r="B229" s="82" t="str">
        <f>[2]自有船应收租金!B171</f>
        <v>ACACIA LAN</v>
      </c>
      <c r="C229" s="82" t="str">
        <f>[2]自有船应收租金!C171</f>
        <v>Heung-A</v>
      </c>
      <c r="D229" s="82" t="str">
        <f>[2]自有船应收租金!F171</f>
        <v>第9期</v>
      </c>
      <c r="E229" s="82" t="str">
        <f>[2]自有船应收租金!I171</f>
        <v>2018.08.27-2018.09.11</v>
      </c>
      <c r="F229" s="83">
        <f>[2]自有船应收租金!V171</f>
        <v>0</v>
      </c>
      <c r="G229" s="82">
        <f>[2]自有船应收租金!AA171</f>
        <v>76750</v>
      </c>
      <c r="H229" s="82">
        <f>IF([2]自有船应收租金!AB171="","",[2]自有船应收租金!AB171)</f>
        <v>76735</v>
      </c>
      <c r="I229" s="86">
        <f>[2]自有船应收租金!Y171</f>
        <v>0</v>
      </c>
    </row>
    <row r="230" ht="12.75" customHeight="1" spans="2:9">
      <c r="B230" s="82" t="str">
        <f>[2]自有船应收租金!B172</f>
        <v>OPDR LISBOA</v>
      </c>
      <c r="C230" s="72" t="str">
        <f>[2]自有船应收租金!C172</f>
        <v>CMS</v>
      </c>
      <c r="D230" s="72" t="str">
        <f>[2]自有船应收租金!F172</f>
        <v>第5期</v>
      </c>
      <c r="E230" s="72" t="str">
        <f>[2]自有船应收租金!I172</f>
        <v>2018.08.27-2018.09.06</v>
      </c>
      <c r="F230" s="87">
        <f>[2]自有船应收租金!V172</f>
        <v>0</v>
      </c>
      <c r="G230" s="72">
        <f>[2]自有船应收租金!AA172</f>
        <v>54838.5273972603</v>
      </c>
      <c r="H230" s="82">
        <f>IF([2]自有船应收租金!AB172="","",[2]自有船应收租金!AB172)</f>
        <v>54810.25</v>
      </c>
      <c r="I230" s="88" t="str">
        <f>[2]自有船应收租金!Y172</f>
        <v>1.25%佣金</v>
      </c>
    </row>
    <row r="231" s="59" customFormat="1" ht="12" customHeight="1" spans="2:9">
      <c r="B231" s="82" t="str">
        <f>[2]自有船应收租金!B173</f>
        <v>JRS CARINA</v>
      </c>
      <c r="C231" s="82" t="str">
        <f>[2]自有船应收租金!C173</f>
        <v>CCL</v>
      </c>
      <c r="D231" s="82" t="str">
        <f>[2]自有船应收租金!F173</f>
        <v>第5期</v>
      </c>
      <c r="E231" s="82" t="str">
        <f>[2]自有船应收租金!I173</f>
        <v>2018.08.29-2018.09.13</v>
      </c>
      <c r="F231" s="83">
        <f>[2]自有船应收租金!V173</f>
        <v>0</v>
      </c>
      <c r="G231" s="82">
        <f>[2]自有船应收租金!AA173</f>
        <v>85225</v>
      </c>
      <c r="H231" s="82">
        <f>IF([2]自有船应收租金!AB173="","",[2]自有船应收租金!AB173)</f>
        <v>85216.72</v>
      </c>
      <c r="I231" s="86">
        <f>[2]自有船应收租金!Y173</f>
        <v>0</v>
      </c>
    </row>
    <row r="232" s="59" customFormat="1" ht="12" customHeight="1" spans="2:9">
      <c r="B232" s="82" t="str">
        <f>[2]自有船应收租金!B174</f>
        <v>ACACIA TAURUS</v>
      </c>
      <c r="C232" s="82" t="str">
        <f>[2]自有船应收租金!C174</f>
        <v>STM</v>
      </c>
      <c r="D232" s="82" t="str">
        <f>[2]自有船应收租金!F174</f>
        <v>第4期</v>
      </c>
      <c r="E232" s="82" t="str">
        <f>[2]自有船应收租金!I174</f>
        <v>2018.08.21-2018.09.05</v>
      </c>
      <c r="F232" s="83">
        <f>[2]自有船应收租金!V174</f>
        <v>0</v>
      </c>
      <c r="G232" s="82">
        <f>[2]自有船应收租金!AA174</f>
        <v>60650</v>
      </c>
      <c r="H232" s="82">
        <f>IF([2]自有船应收租金!AB174="","",[2]自有船应收租金!AB174)</f>
        <v>60650</v>
      </c>
      <c r="I232" s="86">
        <f>[2]自有船应收租金!Y174</f>
        <v>0</v>
      </c>
    </row>
    <row r="233" s="59" customFormat="1" ht="12" customHeight="1" spans="2:9">
      <c r="B233" s="82" t="str">
        <f>[2]自有船应收租金!B175</f>
        <v>ACACIA MAKOTO</v>
      </c>
      <c r="C233" s="82" t="str">
        <f>[2]自有船应收租金!C175</f>
        <v>STM</v>
      </c>
      <c r="D233" s="82" t="str">
        <f>[2]自有船应收租金!F175</f>
        <v>第5期</v>
      </c>
      <c r="E233" s="82" t="str">
        <f>[2]自有船应收租金!I175</f>
        <v>2018.08.28-2018.09.12</v>
      </c>
      <c r="F233" s="83">
        <f>[2]自有船应收租金!V175</f>
        <v>0</v>
      </c>
      <c r="G233" s="82">
        <f>[2]自有船应收租金!AA175</f>
        <v>91200</v>
      </c>
      <c r="H233" s="82">
        <f>IF([2]自有船应收租金!AB175="","",[2]自有船应收租金!AB175)</f>
        <v>91200</v>
      </c>
      <c r="I233" s="86">
        <f>[2]自有船应收租金!Y175</f>
        <v>0</v>
      </c>
    </row>
    <row r="234" s="59" customFormat="1" ht="12" customHeight="1" spans="2:9">
      <c r="B234" s="82" t="str">
        <f>[2]自有船应收租金!B176</f>
        <v>ACACIA TAURUS</v>
      </c>
      <c r="C234" s="82" t="str">
        <f>[2]自有船应收租金!C176</f>
        <v>STM</v>
      </c>
      <c r="D234" s="82" t="str">
        <f>[2]自有船应收租金!F176</f>
        <v>第5期</v>
      </c>
      <c r="E234" s="82" t="str">
        <f>[2]自有船应收租金!I176</f>
        <v>2018.09.05-2018.09.20</v>
      </c>
      <c r="F234" s="83">
        <f>[2]自有船应收租金!V176</f>
        <v>0</v>
      </c>
      <c r="G234" s="82">
        <f>[2]自有船应收租金!AA176</f>
        <v>60650</v>
      </c>
      <c r="H234" s="82">
        <f>IF([2]自有船应收租金!AB176="","",[2]自有船应收租金!AB176)</f>
        <v>60650</v>
      </c>
      <c r="I234" s="86">
        <f>[2]自有船应收租金!Y176</f>
        <v>0</v>
      </c>
    </row>
    <row r="235" s="59" customFormat="1" ht="12" customHeight="1" spans="2:9">
      <c r="B235" s="82" t="str">
        <f>[2]自有船应收租金!B177</f>
        <v>ACACIA TAURUS</v>
      </c>
      <c r="C235" s="82" t="str">
        <f>[2]自有船应收租金!C177</f>
        <v>STM</v>
      </c>
      <c r="D235" s="82" t="str">
        <f>[2]自有船应收租金!F177</f>
        <v>第6期</v>
      </c>
      <c r="E235" s="82" t="str">
        <f>[2]自有船应收租金!I177</f>
        <v>2018.09.20-2018.10.05</v>
      </c>
      <c r="F235" s="83">
        <f>[2]自有船应收租金!V177</f>
        <v>0</v>
      </c>
      <c r="G235" s="82">
        <f>[2]自有船应收租金!AA177</f>
        <v>60290.77</v>
      </c>
      <c r="H235" s="82">
        <f>IF([2]自有船应收租金!AB177="","",[2]自有船应收租金!AB177)</f>
        <v>60290.77</v>
      </c>
      <c r="I235" s="86" t="str">
        <f>[2]自有船应收租金!Y177</f>
        <v>船东费</v>
      </c>
    </row>
    <row r="236" s="59" customFormat="1" ht="12" customHeight="1" spans="2:9">
      <c r="B236" s="82" t="str">
        <f>[2]自有船应收租金!B178</f>
        <v>ACACIA TAURUS</v>
      </c>
      <c r="C236" s="82" t="str">
        <f>[2]自有船应收租金!C178</f>
        <v>STM</v>
      </c>
      <c r="D236" s="82" t="str">
        <f>[2]自有船应收租金!F178</f>
        <v>第7期</v>
      </c>
      <c r="E236" s="82" t="str">
        <f>[2]自有船应收租金!I178</f>
        <v>2018.10.05-2018.10.20</v>
      </c>
      <c r="F236" s="83">
        <f>[2]自有船应收租金!V178</f>
        <v>0</v>
      </c>
      <c r="G236" s="82">
        <f>[2]自有船应收租金!AA178</f>
        <v>60650</v>
      </c>
      <c r="H236" s="82">
        <f>IF([2]自有船应收租金!AB178="","",[2]自有船应收租金!AB178)</f>
        <v>60650</v>
      </c>
      <c r="I236" s="86">
        <f>[2]自有船应收租金!Y178</f>
        <v>0</v>
      </c>
    </row>
    <row r="237" ht="12.75" customHeight="1" spans="2:9">
      <c r="B237" s="82" t="str">
        <f>[2]自有船应收租金!B179</f>
        <v>Heung-A Manila </v>
      </c>
      <c r="C237" s="72" t="str">
        <f>[2]自有船应收租金!C179</f>
        <v>STM</v>
      </c>
      <c r="D237" s="72" t="str">
        <f>[2]自有船应收租金!F179</f>
        <v>第1期</v>
      </c>
      <c r="E237" s="72" t="str">
        <f>[2]自有船应收租金!I179</f>
        <v>2018.08.25-2018.09.09</v>
      </c>
      <c r="F237" s="87">
        <f>[2]自有船应收租金!V179</f>
        <v>0</v>
      </c>
      <c r="G237" s="72">
        <f>[2]自有船应收租金!AA179</f>
        <v>197476.58</v>
      </c>
      <c r="H237" s="82">
        <f>IF([2]自有船应收租金!AB179="","",[2]自有船应收租金!AB179)</f>
        <v>197476.58</v>
      </c>
      <c r="I237" s="88">
        <f>[2]自有船应收租金!Y179</f>
        <v>0</v>
      </c>
    </row>
    <row r="238" s="59" customFormat="1" ht="12" customHeight="1" spans="2:9">
      <c r="B238" s="82" t="str">
        <f>[2]自有船应收租金!B180</f>
        <v>ACACIA ARIES</v>
      </c>
      <c r="C238" s="82" t="str">
        <f>[2]自有船应收租金!C180</f>
        <v>JZS</v>
      </c>
      <c r="D238" s="82" t="str">
        <f>[2]自有船应收租金!F180</f>
        <v>prefinal</v>
      </c>
      <c r="E238" s="82" t="str">
        <f>[2]自有船应收租金!I180</f>
        <v>2018.08.24-2018.08.28</v>
      </c>
      <c r="F238" s="83">
        <f>[2]自有船应收租金!V180</f>
        <v>0</v>
      </c>
      <c r="G238" s="82">
        <f>[2]自有船应收租金!AA180</f>
        <v>120255.636909897</v>
      </c>
      <c r="H238" s="82">
        <f>IF([2]自有船应收租金!AB180="","",[2]自有船应收租金!AB180)</f>
        <v>119911.24</v>
      </c>
      <c r="I238" s="86" t="str">
        <f>[2]自有船应收租金!Y180</f>
        <v>自引自靠奖励</v>
      </c>
    </row>
    <row r="239" s="59" customFormat="1" ht="12" customHeight="1" spans="2:9">
      <c r="B239" s="82" t="str">
        <f>[2]自有船应收租金!B181</f>
        <v>ACACIA VIRGO</v>
      </c>
      <c r="C239" s="82" t="str">
        <f>[2]自有船应收租金!C181</f>
        <v>APL</v>
      </c>
      <c r="D239" s="82" t="str">
        <f>[2]自有船应收租金!F181</f>
        <v>第10.11期</v>
      </c>
      <c r="E239" s="82" t="str">
        <f>[2]自有船应收租金!I181</f>
        <v>2018.08.09-2018.08.26</v>
      </c>
      <c r="F239" s="83">
        <f>[2]自有船应收租金!V181</f>
        <v>0</v>
      </c>
      <c r="G239" s="82">
        <f>[2]自有船应收租金!AA181</f>
        <v>0</v>
      </c>
      <c r="H239" s="82">
        <f>IF([2]自有船应收租金!AB181="","",[2]自有船应收租金!AB181)</f>
        <v>4792.64</v>
      </c>
      <c r="I239" s="86">
        <f>[2]自有船应收租金!Y181</f>
        <v>0</v>
      </c>
    </row>
    <row r="240" s="59" customFormat="1" ht="12" customHeight="1" spans="2:9">
      <c r="B240" s="82" t="str">
        <f>[2]自有船应收租金!B182</f>
        <v>ACACIA VIRGO</v>
      </c>
      <c r="C240" s="82" t="str">
        <f>[2]自有船应收租金!C182</f>
        <v>APL</v>
      </c>
      <c r="D240" s="82" t="str">
        <f>[2]自有船应收租金!F182</f>
        <v>第10.11期</v>
      </c>
      <c r="E240" s="82" t="str">
        <f>[2]自有船应收租金!I182</f>
        <v>2018.08.09-2018.08.26</v>
      </c>
      <c r="F240" s="83">
        <f>[2]自有船应收租金!V182</f>
        <v>0</v>
      </c>
      <c r="G240" s="82">
        <f>[2]自有船应收租金!AA182</f>
        <v>237417.471664384</v>
      </c>
      <c r="H240" s="82">
        <f>IF([2]自有船应收租金!AB182="","",[2]自有船应收租金!AB182)</f>
        <v>239439.04</v>
      </c>
      <c r="I240" s="86" t="str">
        <f>[2]自有船应收租金!Y182</f>
        <v>船员劳务费V.001-007/船东费/已收款/夏威夷航次费/OSRO服务费/返还预估船东费</v>
      </c>
    </row>
    <row r="241" s="59" customFormat="1" ht="12" customHeight="1" spans="2:9">
      <c r="B241" s="82" t="str">
        <f>[2]自有船应收租金!B183</f>
        <v>ACACIA VIRGO</v>
      </c>
      <c r="C241" s="82" t="str">
        <f>[2]自有船应收租金!C183</f>
        <v>APL</v>
      </c>
      <c r="D241" s="82" t="str">
        <f>[2]自有船应收租金!F183</f>
        <v>final</v>
      </c>
      <c r="E241" s="82" t="str">
        <f>[2]自有船应收租金!I183</f>
        <v>2018.08.09-2018.08.27</v>
      </c>
      <c r="F241" s="83">
        <f>[2]自有船应收租金!V183</f>
        <v>0</v>
      </c>
      <c r="G241" s="82">
        <f>[2]自有船应收租金!AA183</f>
        <v>11938.8423773973</v>
      </c>
      <c r="H241" s="82">
        <f>IF([2]自有船应收租金!AB183="","",[2]自有船应收租金!AB183)</f>
        <v>-37800</v>
      </c>
      <c r="I241" s="86" t="str">
        <f>[2]自有船应收租金!Y183</f>
        <v>船东费预留返还/已扣油款返还/劳务费V.001-007/已收款/夏威夷油污费/OSRO费/船东费6-7月/SLUDGE 35CBM</v>
      </c>
    </row>
    <row r="242" ht="12.75" customHeight="1" spans="2:9">
      <c r="B242" s="82" t="str">
        <f>[2]自有船应收租金!B184</f>
        <v>CONMAR HAWK</v>
      </c>
      <c r="C242" s="72" t="str">
        <f>[2]自有船应收租金!C184</f>
        <v>CMS</v>
      </c>
      <c r="D242" s="72" t="str">
        <f>[2]自有船应收租金!F184</f>
        <v>第16期</v>
      </c>
      <c r="E242" s="72" t="str">
        <f>[2]自有船应收租金!I184</f>
        <v>2018.09.10-2018.09.25</v>
      </c>
      <c r="F242" s="87">
        <f>[2]自有船应收租金!V184</f>
        <v>0</v>
      </c>
      <c r="G242" s="72">
        <f>[2]自有船应收租金!AA184</f>
        <v>79048.7157534247</v>
      </c>
      <c r="H242" s="82">
        <f>IF([2]自有船应收租金!AB184="","",[2]自有船应收租金!AB184)</f>
        <v>79028.72</v>
      </c>
      <c r="I242" s="88" t="str">
        <f>[2]自有船应收租金!Y184</f>
        <v>1.25%佣金</v>
      </c>
    </row>
    <row r="243" s="59" customFormat="1" ht="12" customHeight="1" spans="2:9">
      <c r="B243" s="82" t="str">
        <f>[2]自有船应收租金!B185</f>
        <v>CONMAR HAWK</v>
      </c>
      <c r="C243" s="82" t="str">
        <f>[2]自有船应收租金!C185</f>
        <v>CMS</v>
      </c>
      <c r="D243" s="82" t="str">
        <f>[2]自有船应收租金!F185</f>
        <v>第17期</v>
      </c>
      <c r="E243" s="82" t="str">
        <f>[2]自有船应收租金!I185</f>
        <v>2018.09.25-2018.10.10</v>
      </c>
      <c r="F243" s="83">
        <f>[2]自有船应收租金!V185</f>
        <v>0</v>
      </c>
      <c r="G243" s="82">
        <f>[2]自有船应收租金!AA185</f>
        <v>75052.9157534246</v>
      </c>
      <c r="H243" s="82">
        <f>IF([2]自有船应收租金!AB185="","",[2]自有船应收租金!AB185)</f>
        <v>75032.92</v>
      </c>
      <c r="I243" s="86" t="str">
        <f>[2]自有船应收租金!Y185</f>
        <v>1.25%佣金/船东费</v>
      </c>
    </row>
    <row r="244" ht="12.75" customHeight="1" spans="2:9">
      <c r="B244" s="82" t="str">
        <f>[2]自有船应收租金!B186</f>
        <v>ACACIA LIBRA</v>
      </c>
      <c r="C244" s="72" t="str">
        <f>[2]自有船应收租金!C186</f>
        <v>STX PO</v>
      </c>
      <c r="D244" s="72" t="str">
        <f>[2]自有船应收租金!F186</f>
        <v>第4期</v>
      </c>
      <c r="E244" s="72" t="str">
        <f>[2]自有船应收租金!I186</f>
        <v>2018.09.07-2018.09.22</v>
      </c>
      <c r="F244" s="87">
        <f>[2]自有船应收租金!V186</f>
        <v>0</v>
      </c>
      <c r="G244" s="72">
        <f>[2]自有船应收租金!AA186</f>
        <v>117863.01369863</v>
      </c>
      <c r="H244" s="82">
        <f>IF([2]自有船应收租金!AB186="","",[2]自有船应收租金!AB186)</f>
        <v>117843.01</v>
      </c>
      <c r="I244" s="88">
        <f>[2]自有船应收租金!Y186</f>
        <v>0</v>
      </c>
    </row>
    <row r="245" s="59" customFormat="1" ht="12" spans="2:9">
      <c r="B245" s="82" t="str">
        <f>[2]自有船应收租金!B187</f>
        <v>ACACIA ARIES</v>
      </c>
      <c r="C245" s="82" t="str">
        <f>[2]自有船应收租金!C187</f>
        <v>JZS</v>
      </c>
      <c r="D245" s="82" t="str">
        <f>[2]自有船应收租金!F187</f>
        <v>final</v>
      </c>
      <c r="E245" s="82" t="str">
        <f>[2]自有船应收租金!I187</f>
        <v>2018.08.24-2018.08.29</v>
      </c>
      <c r="F245" s="83">
        <f>[2]自有船应收租金!V187</f>
        <v>0</v>
      </c>
      <c r="G245" s="82">
        <f>[2]自有船应收租金!AA187</f>
        <v>6100.58377767121</v>
      </c>
      <c r="H245" s="82">
        <f>IF([2]自有船应收租金!AB187="","",[2]自有船应收租金!AB187)</f>
        <v>1428.57142857143</v>
      </c>
      <c r="I245" s="82" t="str">
        <f>[2]自有船应收租金!Y187</f>
        <v>船东费/返还船东预估/自引自靠奖励/向租家收还船检验费/租家已付款/租家押金/租家多付款</v>
      </c>
    </row>
    <row r="246" s="59" customFormat="1" ht="12" customHeight="1" spans="2:9">
      <c r="B246" s="82" t="str">
        <f>[2]自有船应收租金!B188</f>
        <v>ACACIA VIRGO</v>
      </c>
      <c r="C246" s="82" t="str">
        <f>[2]自有船应收租金!C188</f>
        <v>VASI</v>
      </c>
      <c r="D246" s="82" t="str">
        <f>[2]自有船应收租金!F188</f>
        <v>第1期</v>
      </c>
      <c r="E246" s="82" t="str">
        <f>[2]自有船应收租金!I188</f>
        <v>2018.08.29-2018.09.08</v>
      </c>
      <c r="F246" s="83">
        <f>[2]自有船应收租金!V188</f>
        <v>0</v>
      </c>
      <c r="G246" s="82">
        <f>[2]自有船应收租金!AA188</f>
        <v>63225.8</v>
      </c>
      <c r="H246" s="82">
        <f>IF([2]自有船应收租金!AB188="","",[2]自有船应收租金!AB188)</f>
        <v>63225.8</v>
      </c>
      <c r="I246" s="86" t="str">
        <f>[2]自有船应收租金!Y188</f>
        <v>船东承担一半的吨税</v>
      </c>
    </row>
    <row r="247" s="59" customFormat="1" ht="12" customHeight="1" spans="2:9">
      <c r="B247" s="82" t="str">
        <f>[2]自有船应收租金!B189</f>
        <v>Heung-A Singapore</v>
      </c>
      <c r="C247" s="82" t="str">
        <f>[2]自有船应收租金!C189</f>
        <v>SKR</v>
      </c>
      <c r="D247" s="82" t="str">
        <f>[2]自有船应收租金!F189</f>
        <v>第9期</v>
      </c>
      <c r="E247" s="82" t="str">
        <f>[2]自有船应收租金!I189</f>
        <v>2018.09.06-2018.09.21</v>
      </c>
      <c r="F247" s="83">
        <f>[2]自有船应收租金!V189</f>
        <v>0</v>
      </c>
      <c r="G247" s="82">
        <f>[2]自有船应收租金!AA189</f>
        <v>98100</v>
      </c>
      <c r="H247" s="82">
        <f>IF([2]自有船应收租金!AB189="","",[2]自有船应收租金!AB189)</f>
        <v>98096.4</v>
      </c>
      <c r="I247" s="86">
        <f>[2]自有船应收租金!Y189</f>
        <v>0</v>
      </c>
    </row>
    <row r="248" ht="12.75" customHeight="1" spans="2:9">
      <c r="B248" s="82" t="str">
        <f>[2]自有船应收租金!B190</f>
        <v>ACACIA LEO</v>
      </c>
      <c r="C248" s="72" t="str">
        <f>[2]自有船应收租金!C190</f>
        <v>FESCO</v>
      </c>
      <c r="D248" s="72" t="str">
        <f>[2]自有船应收租金!F190</f>
        <v>第6期</v>
      </c>
      <c r="E248" s="72" t="str">
        <f>[2]自有船应收租金!I190</f>
        <v>2018.09.09-2018.09.24</v>
      </c>
      <c r="F248" s="87">
        <f>[2]自有船应收租金!V190</f>
        <v>0</v>
      </c>
      <c r="G248" s="72">
        <f>[2]自有船应收租金!AA190</f>
        <v>97834.48</v>
      </c>
      <c r="H248" s="82">
        <f>IF([2]自有船应收租金!AB190="","",[2]自有船应收租金!AB190)</f>
        <v>97834.48</v>
      </c>
      <c r="I248" s="88" t="str">
        <f>[2]自有船应收租金!Y190</f>
        <v>船东费</v>
      </c>
    </row>
    <row r="249" s="59" customFormat="1" ht="12" customHeight="1" spans="2:9">
      <c r="B249" s="82" t="str">
        <f>[2]自有船应收租金!B191</f>
        <v>ACACIA LAN</v>
      </c>
      <c r="C249" s="82" t="str">
        <f>[2]自有船应收租金!C191</f>
        <v>Heung-A</v>
      </c>
      <c r="D249" s="82" t="str">
        <f>[2]自有船应收租金!F191</f>
        <v>第10期</v>
      </c>
      <c r="E249" s="82" t="str">
        <f>[2]自有船应收租金!I191</f>
        <v>2018.09.11-2018.09.26</v>
      </c>
      <c r="F249" s="83">
        <f>[2]自有船应收租金!V191</f>
        <v>0</v>
      </c>
      <c r="G249" s="82">
        <f>[2]自有船应收租金!AA191</f>
        <v>76750</v>
      </c>
      <c r="H249" s="82">
        <f>IF([2]自有船应收租金!AB191="","",[2]自有船应收租金!AB191)</f>
        <v>76735</v>
      </c>
      <c r="I249" s="86">
        <f>[2]自有船应收租金!Y191</f>
        <v>0</v>
      </c>
    </row>
    <row r="250" ht="12.75" customHeight="1" spans="2:9">
      <c r="B250" s="82" t="str">
        <f>[2]自有船应收租金!B192</f>
        <v>ACACIA MING</v>
      </c>
      <c r="C250" s="72" t="str">
        <f>[2]自有船应收租金!C192</f>
        <v>ONE</v>
      </c>
      <c r="D250" s="72" t="str">
        <f>[2]自有船应收租金!F192</f>
        <v>第10期</v>
      </c>
      <c r="E250" s="72" t="str">
        <f>[2]自有船应收租金!I192</f>
        <v>2018.09.07-2018.09.22</v>
      </c>
      <c r="F250" s="87">
        <f>[2]自有船应收租金!V192</f>
        <v>0</v>
      </c>
      <c r="G250" s="72">
        <f>[2]自有船应收租金!AA192</f>
        <v>86371.0361643835</v>
      </c>
      <c r="H250" s="82">
        <f>IF([2]自有船应收租金!AB192="","",[2]自有船应收租金!AB192)</f>
        <v>86367.43</v>
      </c>
      <c r="I250" s="88" t="str">
        <f>[2]自有船应收租金!Y192</f>
        <v>1.25%佣金/船东费</v>
      </c>
    </row>
    <row r="251" ht="12.75" customHeight="1" spans="2:9">
      <c r="B251" s="82" t="str">
        <f>[2]自有船应收租金!B193</f>
        <v>JRS CORVUS</v>
      </c>
      <c r="C251" s="72" t="str">
        <f>[2]自有船应收租金!C193</f>
        <v>ONE</v>
      </c>
      <c r="D251" s="72" t="str">
        <f>[2]自有船应收租金!F193</f>
        <v>第10期</v>
      </c>
      <c r="E251" s="72" t="str">
        <f>[2]自有船应收租金!I193</f>
        <v>2018.09.02-2018.09.17</v>
      </c>
      <c r="F251" s="87">
        <f>[2]自有船应收租金!V193</f>
        <v>0</v>
      </c>
      <c r="G251" s="72">
        <f>[2]自有船应收租金!AA193</f>
        <v>-0.00383561644230213</v>
      </c>
      <c r="H251" s="82">
        <f>IF([2]自有船应收租金!AB193="","",[2]自有船应收租金!AB193)</f>
        <v>0</v>
      </c>
      <c r="I251" s="88" t="str">
        <f>[2]自有船应收租金!Y193</f>
        <v>1.25%佣金/接船检验费</v>
      </c>
    </row>
    <row r="252" ht="12.75" customHeight="1" spans="2:9">
      <c r="B252" s="82" t="str">
        <f>[2]自有船应收租金!B194</f>
        <v>ACACIA TAURUS</v>
      </c>
      <c r="C252" s="72" t="str">
        <f>[2]自有船应收租金!C194</f>
        <v>KMTC</v>
      </c>
      <c r="D252" s="72" t="str">
        <f>[2]自有船应收租金!F194</f>
        <v>final</v>
      </c>
      <c r="E252" s="72" t="str">
        <f>[2]自有船应收租金!I194</f>
        <v>2018.05.20-2018.06.03</v>
      </c>
      <c r="F252" s="87">
        <f>[2]自有船应收租金!V194</f>
        <v>0</v>
      </c>
      <c r="G252" s="72">
        <f>[2]自有船应收租金!AA194</f>
        <v>-349.84</v>
      </c>
      <c r="H252" s="82">
        <f>IF([2]自有船应收租金!AB194="","",[2]自有船应收租金!AB194)</f>
        <v>-349.84</v>
      </c>
      <c r="I252" s="88" t="str">
        <f>[2]自有船应收租金!Y194</f>
        <v>1.25%佣金/船东费/返回船东预留</v>
      </c>
    </row>
    <row r="253" ht="12.75" customHeight="1" spans="2:9">
      <c r="B253" s="82" t="str">
        <f>[2]自有船应收租金!B195</f>
        <v>ACACIA LEO</v>
      </c>
      <c r="C253" s="72" t="str">
        <f>[2]自有船应收租金!C195</f>
        <v>FESCO</v>
      </c>
      <c r="D253" s="72" t="str">
        <f>[2]自有船应收租金!F195</f>
        <v>第7期</v>
      </c>
      <c r="E253" s="72" t="str">
        <f>[2]自有船应收租金!I195</f>
        <v>2018.09.24-2018.09.30</v>
      </c>
      <c r="F253" s="87">
        <f>[2]自有船应收租金!V195</f>
        <v>0</v>
      </c>
      <c r="G253" s="72">
        <f>[2]自有船应收租金!AA195</f>
        <v>37508.4842183333</v>
      </c>
      <c r="H253" s="82">
        <f>IF([2]自有船应收租金!AB195="","",[2]自有船应收租金!AB195)</f>
        <v>37508.48</v>
      </c>
      <c r="I253" s="88">
        <f>[2]自有船应收租金!Y195</f>
        <v>0</v>
      </c>
    </row>
    <row r="254" ht="12.75" customHeight="1" spans="2:9">
      <c r="B254" s="82" t="str">
        <f>[2]自有船应收租金!B196</f>
        <v>ACACIA LEO</v>
      </c>
      <c r="C254" s="72" t="str">
        <f>[2]自有船应收租金!C196</f>
        <v>FESCO</v>
      </c>
      <c r="D254" s="72" t="str">
        <f>[2]自有船应收租金!F196</f>
        <v>第7期</v>
      </c>
      <c r="E254" s="72" t="str">
        <f>[2]自有船应收租金!I196</f>
        <v>2018.09.30-2018.10.09</v>
      </c>
      <c r="F254" s="87">
        <f>[2]自有船应收租金!V196</f>
        <v>0</v>
      </c>
      <c r="G254" s="72">
        <f>[2]自有船应收租金!AA196</f>
        <v>55166.9844566667</v>
      </c>
      <c r="H254" s="82">
        <f>IF([2]自有船应收租金!AB196="","",[2]自有船应收租金!AB196)</f>
        <v>55166.99</v>
      </c>
      <c r="I254" s="88" t="str">
        <f>[2]自有船应收租金!Y196</f>
        <v>接船检验费</v>
      </c>
    </row>
    <row r="255" ht="12.75" customHeight="1" spans="2:9">
      <c r="B255" s="82" t="str">
        <f>[2]自有船应收租金!B197</f>
        <v>JRS CORVUS</v>
      </c>
      <c r="C255" s="72" t="str">
        <f>[2]自有船应收租金!C197</f>
        <v>ONE</v>
      </c>
      <c r="D255" s="72" t="str">
        <f>[2]自有船应收租金!F197</f>
        <v>第11期</v>
      </c>
      <c r="E255" s="72" t="str">
        <f>[2]自有船应收租金!I197</f>
        <v>2018.09.17-2018.10.02</v>
      </c>
      <c r="F255" s="87">
        <f>[2]自有船应收租金!V197</f>
        <v>0</v>
      </c>
      <c r="G255" s="72">
        <f>[2]自有船应收租金!AA197</f>
        <v>149312.266164384</v>
      </c>
      <c r="H255" s="82">
        <f>IF([2]自有船应收租金!AB197="","",[2]自有船应收租金!AB197)</f>
        <v>149308.65</v>
      </c>
      <c r="I255" s="88" t="str">
        <f>[2]自有船应收租金!Y197</f>
        <v>1.25%佣金</v>
      </c>
    </row>
    <row r="256" ht="12.75" customHeight="1" spans="2:9">
      <c r="B256" s="82" t="str">
        <f>[2]自有船应收租金!B198</f>
        <v>ACACIA MING</v>
      </c>
      <c r="C256" s="72" t="str">
        <f>[2]自有船应收租金!C198</f>
        <v>ONE</v>
      </c>
      <c r="D256" s="72" t="str">
        <f>[2]自有船应收租金!F198</f>
        <v>第11期</v>
      </c>
      <c r="E256" s="72" t="str">
        <f>[2]自有船应收租金!I198</f>
        <v>2018.09.22-2018.10.07</v>
      </c>
      <c r="F256" s="87">
        <f>[2]自有船应收租金!V198</f>
        <v>0</v>
      </c>
      <c r="G256" s="72">
        <f>[2]自有船应收租金!AA198</f>
        <v>86750.8561643836</v>
      </c>
      <c r="H256" s="82">
        <f>IF([2]自有船应收租金!AB198="","",[2]自有船应收租金!AB198)</f>
        <v>86750.86</v>
      </c>
      <c r="I256" s="88" t="str">
        <f>[2]自有船应收租金!Y198</f>
        <v>1.25%佣金</v>
      </c>
    </row>
    <row r="257" ht="12.75" customHeight="1" spans="2:9">
      <c r="B257" s="82" t="str">
        <f>[2]自有船应收租金!B199</f>
        <v>ACACIA VIRGO</v>
      </c>
      <c r="C257" s="72" t="str">
        <f>[2]自有船应收租金!C199</f>
        <v>SNL</v>
      </c>
      <c r="D257" s="72" t="str">
        <f>[2]自有船应收租金!F199</f>
        <v>第1期</v>
      </c>
      <c r="E257" s="72" t="str">
        <f>[2]自有船应收租金!I199</f>
        <v>2018.09.09-2018.09.14</v>
      </c>
      <c r="F257" s="87">
        <f>[2]自有船应收租金!V199</f>
        <v>0</v>
      </c>
      <c r="G257" s="72">
        <f>[2]自有船应收租金!AA199</f>
        <v>40324.2</v>
      </c>
      <c r="H257" s="82">
        <f>IF([2]自有船应收租金!AB199="","",[2]自有船应收租金!AB199)</f>
        <v>40298.07</v>
      </c>
      <c r="I257" s="88" t="str">
        <f>[2]自有船应收租金!Y199</f>
        <v>租家承担1/2 吨税</v>
      </c>
    </row>
    <row r="258" ht="12.75" customHeight="1" spans="2:9">
      <c r="B258" s="82" t="str">
        <f>[2]自有船应收租金!B200</f>
        <v>ACACIA VIRGO</v>
      </c>
      <c r="C258" s="72" t="str">
        <f>[2]自有船应收租金!C200</f>
        <v>SNL</v>
      </c>
      <c r="D258" s="72" t="str">
        <f>[2]自有船应收租金!F200</f>
        <v>第2期</v>
      </c>
      <c r="E258" s="72" t="str">
        <f>[2]自有船应收租金!I200</f>
        <v>2018.09.14-2018.09.19</v>
      </c>
      <c r="F258" s="87">
        <f>[2]自有船应收租金!V200</f>
        <v>0</v>
      </c>
      <c r="G258" s="72">
        <f>[2]自有船应收租金!AA200</f>
        <v>39200</v>
      </c>
      <c r="H258" s="82">
        <f>IF([2]自有船应收租金!AB200="","",[2]自有船应收租金!AB200)</f>
        <v>39173.88</v>
      </c>
      <c r="I258" s="88">
        <f>[2]自有船应收租金!Y200</f>
        <v>0</v>
      </c>
    </row>
    <row r="259" ht="12.75" customHeight="1" spans="2:9">
      <c r="B259" s="82" t="str">
        <f>[2]自有船应收租金!B201</f>
        <v>ACACIA VIRGO</v>
      </c>
      <c r="C259" s="72" t="str">
        <f>[2]自有船应收租金!C201</f>
        <v>SNL</v>
      </c>
      <c r="D259" s="72" t="str">
        <f>[2]自有船应收租金!F201</f>
        <v>prefinal</v>
      </c>
      <c r="E259" s="72" t="str">
        <f>[2]自有船应收租金!I201</f>
        <v>2018.09.19-2018.09.26</v>
      </c>
      <c r="F259" s="87">
        <f>[2]自有船应收租金!V201</f>
        <v>0</v>
      </c>
      <c r="G259" s="72">
        <f>[2]自有船应收租金!AA201</f>
        <v>34452.4674</v>
      </c>
      <c r="H259" s="82">
        <f>IF([2]自有船应收租金!AB201="","",[2]自有船应收租金!AB201)</f>
        <v>34426.39</v>
      </c>
      <c r="I259" s="88" t="str">
        <f>[2]自有船应收租金!Y201</f>
        <v>接还船检验/船东费预留/冷箱劳务费</v>
      </c>
    </row>
    <row r="260" s="59" customFormat="1" ht="12" customHeight="1" spans="2:9">
      <c r="B260" s="82" t="str">
        <f>[2]自有船应收租金!B202</f>
        <v>JRS CARINA</v>
      </c>
      <c r="C260" s="82" t="str">
        <f>[2]自有船应收租金!C202</f>
        <v>CCL</v>
      </c>
      <c r="D260" s="82" t="str">
        <f>[2]自有船应收租金!F202</f>
        <v>第6期</v>
      </c>
      <c r="E260" s="82" t="str">
        <f>[2]自有船应收租金!I202</f>
        <v>2018.09.13-2018.09.28</v>
      </c>
      <c r="F260" s="83">
        <f>[2]自有船应收租金!V202</f>
        <v>0</v>
      </c>
      <c r="G260" s="82">
        <f>[2]自有船应收租金!AA202</f>
        <v>84773.9</v>
      </c>
      <c r="H260" s="82">
        <f>IF([2]自有船应收租金!AB202="","",[2]自有船应收租金!AB202)</f>
        <v>84765.61</v>
      </c>
      <c r="I260" s="86" t="str">
        <f>[2]自有船应收租金!Y202</f>
        <v>船东费</v>
      </c>
    </row>
    <row r="261" s="59" customFormat="1" ht="12" customHeight="1" spans="2:9">
      <c r="B261" s="82" t="str">
        <f>[2]自有船应收租金!B203</f>
        <v>ACACIA LIBRA</v>
      </c>
      <c r="C261" s="82" t="str">
        <f>[2]自有船应收租金!C203</f>
        <v>STX PO</v>
      </c>
      <c r="D261" s="82" t="str">
        <f>[2]自有船应收租金!F203</f>
        <v>prefinal</v>
      </c>
      <c r="E261" s="82" t="str">
        <f>[2]自有船应收租金!I203</f>
        <v>2018.09.22-2018.10.24</v>
      </c>
      <c r="F261" s="83">
        <f>[2]自有船应收租金!V203</f>
        <v>0</v>
      </c>
      <c r="G261" s="82">
        <f>[2]自有船应收租金!AA203</f>
        <v>54241.095890411</v>
      </c>
      <c r="H261" s="82">
        <f>IF([2]自有船应收租金!AB203="","",[2]自有船应收租金!AB203)</f>
        <v>54221.1</v>
      </c>
      <c r="I261" s="86" t="str">
        <f>[2]自有船应收租金!Y203</f>
        <v>接船检验费/船东费预留</v>
      </c>
    </row>
    <row r="262" s="59" customFormat="1" ht="12" customHeight="1" spans="2:9">
      <c r="B262" s="82" t="str">
        <f>[2]自有船应收租金!B204</f>
        <v>ACACIA ARIES</v>
      </c>
      <c r="C262" s="82" t="str">
        <f>[2]自有船应收租金!C204</f>
        <v>SCP</v>
      </c>
      <c r="D262" s="82" t="str">
        <f>[2]自有船应收租金!F204</f>
        <v>第1期</v>
      </c>
      <c r="E262" s="82" t="str">
        <f>[2]自有船应收租金!I204</f>
        <v>2018.09.13-2018.09.28</v>
      </c>
      <c r="F262" s="83">
        <f>[2]自有船应收租金!V204</f>
        <v>0</v>
      </c>
      <c r="G262" s="82">
        <f>[2]自有船应收租金!AA204</f>
        <v>195585.387</v>
      </c>
      <c r="H262" s="82">
        <f>IF([2]自有船应收租金!AB204="","",[2]自有船应收租金!AB204)</f>
        <v>191231.34</v>
      </c>
      <c r="I262" s="86" t="str">
        <f>[2]自有船应收租金!Y204</f>
        <v>1.25%佣金</v>
      </c>
    </row>
    <row r="263" s="59" customFormat="1" ht="12" customHeight="1" spans="2:9">
      <c r="B263" s="82" t="str">
        <f>[2]自有船应收租金!B205</f>
        <v>ACACIA LAN</v>
      </c>
      <c r="C263" s="82" t="str">
        <f>[2]自有船应收租金!C205</f>
        <v>Heung-A</v>
      </c>
      <c r="D263" s="82" t="str">
        <f>[2]自有船应收租金!F205</f>
        <v>第11期</v>
      </c>
      <c r="E263" s="82" t="str">
        <f>[2]自有船应收租金!I205</f>
        <v>2018.09.26-2018.10.11</v>
      </c>
      <c r="F263" s="83">
        <f>[2]自有船应收租金!V205</f>
        <v>0</v>
      </c>
      <c r="G263" s="82">
        <f>[2]自有船应收租金!AA205</f>
        <v>76750</v>
      </c>
      <c r="H263" s="82">
        <f>IF([2]自有船应收租金!AB205="","",[2]自有船应收租金!AB205)</f>
        <v>76735</v>
      </c>
      <c r="I263" s="86">
        <f>[2]自有船应收租金!Y205</f>
        <v>0</v>
      </c>
    </row>
    <row r="264" s="59" customFormat="1" ht="12" customHeight="1" spans="2:9">
      <c r="B264" s="82" t="str">
        <f>[2]自有船应收租金!B206</f>
        <v>ACACIA LAN</v>
      </c>
      <c r="C264" s="82" t="str">
        <f>[2]自有船应收租金!C206</f>
        <v>Heung-A</v>
      </c>
      <c r="D264" s="82" t="str">
        <f>[2]自有船应收租金!F206</f>
        <v>第12期</v>
      </c>
      <c r="E264" s="82" t="str">
        <f>[2]自有船应收租金!I206</f>
        <v>2018.10.11-2018.10.26</v>
      </c>
      <c r="F264" s="83">
        <f>[2]自有船应收租金!V206</f>
        <v>0</v>
      </c>
      <c r="G264" s="82">
        <f>[2]自有船应收租金!AA206</f>
        <v>76750</v>
      </c>
      <c r="H264" s="82">
        <f>IF([2]自有船应收租金!AB206="","",[2]自有船应收租金!AB206)</f>
        <v>76735</v>
      </c>
      <c r="I264" s="86">
        <f>[2]自有船应收租金!Y206</f>
        <v>0</v>
      </c>
    </row>
    <row r="265" s="59" customFormat="1" ht="12" customHeight="1" spans="2:9">
      <c r="B265" s="82" t="str">
        <f>[2]自有船应收租金!B207</f>
        <v>Heung-A Singapore</v>
      </c>
      <c r="C265" s="82" t="str">
        <f>[2]自有船应收租金!C207</f>
        <v>SKR</v>
      </c>
      <c r="D265" s="82" t="str">
        <f>[2]自有船应收租金!F207</f>
        <v>prefinal</v>
      </c>
      <c r="E265" s="82" t="str">
        <f>[2]自有船应收租金!I207</f>
        <v>2018.09.21-2018.10.09</v>
      </c>
      <c r="F265" s="83">
        <f>[2]自有船应收租金!V207</f>
        <v>0</v>
      </c>
      <c r="G265" s="82">
        <f>[2]自有船应收租金!AA207</f>
        <v>45720</v>
      </c>
      <c r="H265" s="82">
        <f>IF([2]自有船应收租金!AB207="","",[2]自有船应收租金!AB207)</f>
        <v>45716.39</v>
      </c>
      <c r="I265" s="86" t="str">
        <f>[2]自有船应收租金!Y207</f>
        <v>船东费预留</v>
      </c>
    </row>
    <row r="266" s="59" customFormat="1" ht="12" customHeight="1" spans="2:9">
      <c r="B266" s="82" t="str">
        <f>[2]自有船应收租金!B208</f>
        <v>ACACIA MAKOTO</v>
      </c>
      <c r="C266" s="82" t="str">
        <f>[2]自有船应收租金!C208</f>
        <v>STM</v>
      </c>
      <c r="D266" s="82" t="str">
        <f>[2]自有船应收租金!F208</f>
        <v>第6期</v>
      </c>
      <c r="E266" s="82" t="str">
        <f>[2]自有船应收租金!I208</f>
        <v>2018.09.12-2018.09.27</v>
      </c>
      <c r="F266" s="83">
        <f>[2]自有船应收租金!V208</f>
        <v>0</v>
      </c>
      <c r="G266" s="82">
        <f>[2]自有船应收租金!AA208</f>
        <v>91200</v>
      </c>
      <c r="H266" s="82">
        <f>IF([2]自有船应收租金!AB208="","",[2]自有船应收租金!AB208)</f>
        <v>91200</v>
      </c>
      <c r="I266" s="86">
        <f>[2]自有船应收租金!Y208</f>
        <v>0</v>
      </c>
    </row>
    <row r="267" s="59" customFormat="1" ht="12" customHeight="1" spans="2:9">
      <c r="B267" s="82" t="str">
        <f>[2]自有船应收租金!B209</f>
        <v>CONMAR HAWK</v>
      </c>
      <c r="C267" s="82" t="str">
        <f>[2]自有船应收租金!C209</f>
        <v>CMS</v>
      </c>
      <c r="D267" s="82" t="str">
        <f>[2]自有船应收租金!F209</f>
        <v>第18期</v>
      </c>
      <c r="E267" s="82" t="str">
        <f>[2]自有船应收租金!I209</f>
        <v>2018.10.10-2018.10.25</v>
      </c>
      <c r="F267" s="83">
        <f>[2]自有船应收租金!V209</f>
        <v>0</v>
      </c>
      <c r="G267" s="82">
        <f>[2]自有船应收租金!AA209</f>
        <v>79048.7157534247</v>
      </c>
      <c r="H267" s="82">
        <f>IF([2]自有船应收租金!AB209="","",[2]自有船应收租金!AB209)</f>
        <v>79028.72</v>
      </c>
      <c r="I267" s="86" t="str">
        <f>[2]自有船应收租金!Y209</f>
        <v>1.25%佣金</v>
      </c>
    </row>
    <row r="268" s="59" customFormat="1" ht="12" customHeight="1" spans="2:9">
      <c r="B268" s="82" t="str">
        <f>[2]自有船应收租金!B210</f>
        <v>CONMAR HAWK</v>
      </c>
      <c r="C268" s="82" t="str">
        <f>[2]自有船应收租金!C210</f>
        <v>CMS</v>
      </c>
      <c r="D268" s="82" t="str">
        <f>[2]自有船应收租金!F210</f>
        <v>第19期</v>
      </c>
      <c r="E268" s="82" t="str">
        <f>[2]自有船应收租金!I210</f>
        <v>2018.10.25-2018.11.09</v>
      </c>
      <c r="F268" s="83">
        <f>[2]自有船应收租金!V210</f>
        <v>0</v>
      </c>
      <c r="G268" s="82">
        <f>[2]自有船应收租金!AA210</f>
        <v>79048.7157534247</v>
      </c>
      <c r="H268" s="82">
        <f>IF([2]自有船应收租金!AB210="","",[2]自有船应收租金!AB210)</f>
        <v>79028.72</v>
      </c>
      <c r="I268" s="86" t="str">
        <f>[2]自有船应收租金!Y210</f>
        <v>1.25%佣金</v>
      </c>
    </row>
    <row r="269" s="59" customFormat="1" ht="12" customHeight="1" spans="2:9">
      <c r="B269" s="82" t="str">
        <f>[2]自有船应收租金!B211</f>
        <v>Heung-A Jakarta </v>
      </c>
      <c r="C269" s="82" t="str">
        <f>[2]自有船应收租金!C211</f>
        <v>Heung-A</v>
      </c>
      <c r="D269" s="82" t="str">
        <f>[2]自有船应收租金!F211</f>
        <v>第11期</v>
      </c>
      <c r="E269" s="82" t="str">
        <f>[2]自有船应收租金!I211</f>
        <v>2018.10.01-2018.10.04</v>
      </c>
      <c r="F269" s="83">
        <f>[2]自有船应收租金!V211</f>
        <v>0</v>
      </c>
      <c r="G269" s="82">
        <f>[2]自有船应收租金!AA211</f>
        <v>18986.25</v>
      </c>
      <c r="H269" s="82">
        <f>IF([2]自有船应收租金!AB211="","",[2]自有船应收租金!AB211)</f>
        <v>18986.25</v>
      </c>
      <c r="I269" s="86" t="str">
        <f>[2]自有船应收租金!Y211</f>
        <v>1.25%佣金</v>
      </c>
    </row>
    <row r="270" s="59" customFormat="1" ht="12" customHeight="1" spans="2:9">
      <c r="B270" s="82" t="str">
        <f>[2]自有船应收租金!B212</f>
        <v>Heung-A Jakarta </v>
      </c>
      <c r="C270" s="82" t="str">
        <f>[2]自有船应收租金!C212</f>
        <v>Heung-A</v>
      </c>
      <c r="D270" s="82" t="str">
        <f>[2]自有船应收租金!F212</f>
        <v>第11期</v>
      </c>
      <c r="E270" s="82" t="str">
        <f>[2]自有船应收租金!I212</f>
        <v>2018.10.04-2018.10.16</v>
      </c>
      <c r="F270" s="83">
        <f>[2]自有船应收租金!V212</f>
        <v>0</v>
      </c>
      <c r="G270" s="82">
        <f>[2]自有船应收租金!AA212</f>
        <v>70935</v>
      </c>
      <c r="H270" s="82">
        <f>IF([2]自有船应收租金!AB212="","",[2]自有船应收租金!AB212)</f>
        <v>70916.38</v>
      </c>
      <c r="I270" s="86" t="str">
        <f>[2]自有船应收租金!Y212</f>
        <v>1.25%佣金</v>
      </c>
    </row>
    <row r="271" s="59" customFormat="1" ht="12" customHeight="1" spans="2:9">
      <c r="B271" s="82" t="str">
        <f>[2]自有船应收租金!B213</f>
        <v>OPDR LISBOA</v>
      </c>
      <c r="C271" s="82" t="str">
        <f>[2]自有船应收租金!C213</f>
        <v>CMS</v>
      </c>
      <c r="D271" s="82" t="str">
        <f>[2]自有船应收租金!F213</f>
        <v>prefinal</v>
      </c>
      <c r="E271" s="82" t="str">
        <f>[2]自有船应收租金!I213</f>
        <v>2018.09.06-2018.09.25</v>
      </c>
      <c r="F271" s="83">
        <f>[2]自有船应收租金!V213</f>
        <v>0</v>
      </c>
      <c r="G271" s="82">
        <f>[2]自有船应收租金!AA213</f>
        <v>30871.412364726</v>
      </c>
      <c r="H271" s="82">
        <f>IF([2]自有船应收租金!AB213="","",[2]自有船应收租金!AB213)</f>
        <v>30843</v>
      </c>
      <c r="I271" s="86" t="str">
        <f>[2]自有船应收租金!Y213</f>
        <v>1.25%佣金/船东费预留</v>
      </c>
    </row>
    <row r="272" s="59" customFormat="1" ht="12" customHeight="1" spans="2:9">
      <c r="B272" s="82" t="str">
        <f>[2]自有船应收租金!B214</f>
        <v>ACACIA ARIES</v>
      </c>
      <c r="C272" s="82" t="str">
        <f>[2]自有船应收租金!C214</f>
        <v>SCP</v>
      </c>
      <c r="D272" s="82" t="str">
        <f>[2]自有船应收租金!F214</f>
        <v>第2期</v>
      </c>
      <c r="E272" s="82" t="str">
        <f>[2]自有船应收租金!I214</f>
        <v>2018.09.28-2018.10.13</v>
      </c>
      <c r="F272" s="83">
        <f>[2]自有船应收租金!V214</f>
        <v>0</v>
      </c>
      <c r="G272" s="82">
        <f>[2]自有船应收租金!AA214</f>
        <v>75075</v>
      </c>
      <c r="H272" s="82">
        <f>IF([2]自有船应收租金!AB214="","",[2]自有船应收租金!AB214)</f>
        <v>75067.63</v>
      </c>
      <c r="I272" s="86" t="str">
        <f>[2]自有船应收租金!Y214</f>
        <v>1.25%佣金</v>
      </c>
    </row>
    <row r="273" s="59" customFormat="1" ht="12" customHeight="1" spans="2:9">
      <c r="B273" s="82" t="str">
        <f>[2]自有船应收租金!B215</f>
        <v>JRS CARINA</v>
      </c>
      <c r="C273" s="82" t="str">
        <f>[2]自有船应收租金!C215</f>
        <v>CCL</v>
      </c>
      <c r="D273" s="82" t="str">
        <f>[2]自有船应收租金!F215</f>
        <v>第7期</v>
      </c>
      <c r="E273" s="82" t="str">
        <f>[2]自有船应收租金!I215</f>
        <v>2018.09.28-2018.10.13</v>
      </c>
      <c r="F273" s="83">
        <f>[2]自有船应收租金!V215</f>
        <v>0</v>
      </c>
      <c r="G273" s="82">
        <f>[2]自有船应收租金!AA215</f>
        <v>103366.74</v>
      </c>
      <c r="H273" s="82">
        <f>IF([2]自有船应收租金!AB215="","",[2]自有船应收租金!AB215)</f>
        <v>103364.34</v>
      </c>
      <c r="I273" s="86" t="str">
        <f>[2]自有船应收租金!Y215</f>
        <v>与马士基broker 的尾帐（船东费/船东预留款返还）</v>
      </c>
    </row>
    <row r="274" s="59" customFormat="1" ht="12" customHeight="1" spans="2:9">
      <c r="B274" s="82" t="str">
        <f>[2]自有船应收租金!B216</f>
        <v>JRS CORVUS</v>
      </c>
      <c r="C274" s="82" t="str">
        <f>[2]自有船应收租金!C216</f>
        <v>ONE</v>
      </c>
      <c r="D274" s="82" t="str">
        <f>[2]自有船应收租金!F216</f>
        <v>第12期</v>
      </c>
      <c r="E274" s="82" t="str">
        <f>[2]自有船应收租金!I216</f>
        <v>2018.10.02-2018.10.17</v>
      </c>
      <c r="F274" s="83">
        <f>[2]自有船应收租金!V216</f>
        <v>0</v>
      </c>
      <c r="G274" s="82">
        <f>[2]自有船应收租金!AA216</f>
        <v>82307.1061643836</v>
      </c>
      <c r="H274" s="82">
        <f>IF([2]自有船应收租金!AB216="","",[2]自有船应收租金!AB216)</f>
        <v>82303.48</v>
      </c>
      <c r="I274" s="86" t="str">
        <f>[2]自有船应收租金!Y216</f>
        <v>1.25%佣金</v>
      </c>
    </row>
    <row r="275" s="59" customFormat="1" ht="12" customHeight="1" spans="2:9">
      <c r="B275" s="82" t="str">
        <f>[2]自有船应收租金!B217</f>
        <v>ACACIA LEO</v>
      </c>
      <c r="C275" s="82" t="str">
        <f>[2]自有船应收租金!C217</f>
        <v>FESCO</v>
      </c>
      <c r="D275" s="82" t="str">
        <f>[2]自有船应收租金!F217</f>
        <v>第8期</v>
      </c>
      <c r="E275" s="82" t="str">
        <f>[2]自有船应收租金!I217</f>
        <v>2018.10.09-2018.10.24</v>
      </c>
      <c r="F275" s="83">
        <f>[2]自有船应收租金!V217</f>
        <v>0</v>
      </c>
      <c r="G275" s="82">
        <f>[2]自有船应收租金!AA217</f>
        <v>89150</v>
      </c>
      <c r="H275" s="82">
        <f>IF([2]自有船应收租金!AB217="","",[2]自有船应收租金!AB217)</f>
        <v>89130.69</v>
      </c>
      <c r="I275" s="86">
        <f>[2]自有船应收租金!Y217</f>
        <v>0</v>
      </c>
    </row>
    <row r="276" s="59" customFormat="1" ht="12" customHeight="1" spans="2:9">
      <c r="B276" s="82" t="str">
        <f>[2]自有船应收租金!B218</f>
        <v>ACACIA MAKOTO</v>
      </c>
      <c r="C276" s="82" t="str">
        <f>[2]自有船应收租金!C218</f>
        <v>STM</v>
      </c>
      <c r="D276" s="82" t="str">
        <f>[2]自有船应收租金!F218</f>
        <v>第7期</v>
      </c>
      <c r="E276" s="82" t="str">
        <f>[2]自有船应收租金!I218</f>
        <v>2018.09.27-2018.10.12</v>
      </c>
      <c r="F276" s="83">
        <f>[2]自有船应收租金!V218</f>
        <v>0</v>
      </c>
      <c r="G276" s="82">
        <f>[2]自有船应收租金!AA218</f>
        <v>89144.43</v>
      </c>
      <c r="H276" s="82">
        <f>IF([2]自有船应收租金!AB218="","",[2]自有船应收租金!AB218)</f>
        <v>89144.436</v>
      </c>
      <c r="I276" s="86" t="str">
        <f>[2]自有船应收租金!Y218</f>
        <v>船东费</v>
      </c>
    </row>
    <row r="277" s="59" customFormat="1" ht="12" customHeight="1" spans="2:9">
      <c r="B277" s="82" t="str">
        <f>[2]自有船应收租金!B219</f>
        <v>ACACIA MAKOTO</v>
      </c>
      <c r="C277" s="82" t="str">
        <f>[2]自有船应收租金!C219</f>
        <v>STM</v>
      </c>
      <c r="D277" s="82" t="str">
        <f>[2]自有船应收租金!F219</f>
        <v>第8期</v>
      </c>
      <c r="E277" s="82" t="str">
        <f>[2]自有船应收租金!I219</f>
        <v>2018.10.12-2018.10.27</v>
      </c>
      <c r="F277" s="83">
        <f>[2]自有船应收租金!V219</f>
        <v>0</v>
      </c>
      <c r="G277" s="82">
        <f>[2]自有船应收租金!AA219</f>
        <v>91200</v>
      </c>
      <c r="H277" s="82">
        <f>IF([2]自有船应收租金!AB219="","",[2]自有船应收租金!AB219)</f>
        <v>91200</v>
      </c>
      <c r="I277" s="86">
        <f>[2]自有船应收租金!Y219</f>
        <v>0</v>
      </c>
    </row>
    <row r="278" s="59" customFormat="1" ht="12" customHeight="1" spans="2:9">
      <c r="B278" s="82" t="str">
        <f>[2]自有船应收租金!B220</f>
        <v>ACACIA TAURUS</v>
      </c>
      <c r="C278" s="82" t="str">
        <f>[2]自有船应收租金!C220</f>
        <v>STM</v>
      </c>
      <c r="D278" s="82" t="str">
        <f>[2]自有船应收租金!F220</f>
        <v>第8期</v>
      </c>
      <c r="E278" s="82" t="str">
        <f>[2]自有船应收租金!I220</f>
        <v>2018.10.20-2018.11.04</v>
      </c>
      <c r="F278" s="83">
        <f>[2]自有船应收租金!V220</f>
        <v>0</v>
      </c>
      <c r="G278" s="82">
        <f>[2]自有船应收租金!AA220</f>
        <v>60650</v>
      </c>
      <c r="H278" s="82">
        <f>IF([2]自有船应收租金!AB220="","",[2]自有船应收租金!AB220)</f>
        <v>60650</v>
      </c>
      <c r="I278" s="86">
        <f>[2]自有船应收租金!Y220</f>
        <v>0</v>
      </c>
    </row>
    <row r="279" s="59" customFormat="1" ht="12" customHeight="1" spans="2:9">
      <c r="B279" s="82" t="str">
        <f>[2]自有船应收租金!B221</f>
        <v>JRS CARINA</v>
      </c>
      <c r="C279" s="82" t="str">
        <f>[2]自有船应收租金!C221</f>
        <v>CCL</v>
      </c>
      <c r="D279" s="82" t="str">
        <f>[2]自有船应收租金!F221</f>
        <v>第8期</v>
      </c>
      <c r="E279" s="82" t="str">
        <f>[2]自有船应收租金!I221</f>
        <v>2018.10.13-2018.10.28</v>
      </c>
      <c r="F279" s="83">
        <f>[2]自有船应收租金!V221</f>
        <v>0</v>
      </c>
      <c r="G279" s="82">
        <f>[2]自有船应收租金!AA221</f>
        <v>85225</v>
      </c>
      <c r="H279" s="82">
        <f>IF([2]自有船应收租金!AB221="","",[2]自有船应收租金!AB221)</f>
        <v>85222.6</v>
      </c>
      <c r="I279" s="86">
        <f>[2]自有船应收租金!Y221</f>
        <v>0</v>
      </c>
    </row>
    <row r="280" s="59" customFormat="1" ht="12" customHeight="1" spans="2:9">
      <c r="B280" s="82" t="str">
        <f>[2]自有船应收租金!B222</f>
        <v>ACACIA ARIES</v>
      </c>
      <c r="C280" s="82" t="str">
        <f>[2]自有船应收租金!C222</f>
        <v>SCP</v>
      </c>
      <c r="D280" s="82" t="str">
        <f>[2]自有船应收租金!F222</f>
        <v>第3期</v>
      </c>
      <c r="E280" s="82" t="str">
        <f>[2]自有船应收租金!I222</f>
        <v>2018.10.13-2018.10.28</v>
      </c>
      <c r="F280" s="83">
        <f>[2]自有船应收租金!V222</f>
        <v>0</v>
      </c>
      <c r="G280" s="82">
        <f>[2]自有船应收租金!AA222</f>
        <v>75075</v>
      </c>
      <c r="H280" s="82">
        <f>IF([2]自有船应收租金!AB222="","",[2]自有船应收租金!AB222)</f>
        <v>75067.68</v>
      </c>
      <c r="I280" s="86" t="str">
        <f>[2]自有船应收租金!Y222</f>
        <v>1.25%佣金</v>
      </c>
    </row>
    <row r="281" s="59" customFormat="1" ht="12" customHeight="1" spans="2:9">
      <c r="B281" s="82" t="str">
        <f>[2]自有船应收租金!B223</f>
        <v>Heung-A Jakarta </v>
      </c>
      <c r="C281" s="82" t="str">
        <f>[2]自有船应收租金!C223</f>
        <v>Heung-A</v>
      </c>
      <c r="D281" s="82" t="str">
        <f>[2]自有船应收租金!F223</f>
        <v>第12期</v>
      </c>
      <c r="E281" s="82" t="str">
        <f>[2]自有船应收租金!I223</f>
        <v>2018.10.16-2018.10.31</v>
      </c>
      <c r="F281" s="83">
        <f>[2]自有船应收租金!V223</f>
        <v>0</v>
      </c>
      <c r="G281" s="82">
        <f>[2]自有船应收租金!AA223</f>
        <v>88668.75</v>
      </c>
      <c r="H281" s="82">
        <f>IF([2]自有船应收租金!AB223="","",[2]自有船应收租金!AB223)</f>
        <v>88650.15</v>
      </c>
      <c r="I281" s="86" t="str">
        <f>[2]自有船应收租金!Y223</f>
        <v>1.25%佣金</v>
      </c>
    </row>
    <row r="282" s="59" customFormat="1" ht="12" spans="2:9">
      <c r="B282" s="82" t="str">
        <f>[2]自有船应收租金!B224</f>
        <v>Heung-A Singapore</v>
      </c>
      <c r="C282" s="82" t="str">
        <f>[2]自有船应收租金!C224</f>
        <v>SKR</v>
      </c>
      <c r="D282" s="82" t="str">
        <f>[2]自有船应收租金!F224</f>
        <v>final</v>
      </c>
      <c r="E282" s="82" t="str">
        <f>[2]自有船应收租金!I224</f>
        <v>2018.10.09-2018.10.11</v>
      </c>
      <c r="F282" s="83">
        <f>[2]自有船应收租金!V224</f>
        <v>0</v>
      </c>
      <c r="G282" s="82">
        <f>[2]自有船应收租金!AA224</f>
        <v>-1387.2456</v>
      </c>
      <c r="H282" s="82">
        <f>IF([2]自有船应收租金!AB224="","",[2]自有船应收租金!AB224)</f>
        <v>-1387.25</v>
      </c>
      <c r="I282" s="82" t="str">
        <f>[2]自有船应收租金!Y224</f>
        <v>接还船检验费/船东费/返还船东预留</v>
      </c>
    </row>
    <row r="283" s="59" customFormat="1" ht="12" customHeight="1" spans="2:9">
      <c r="B283" s="82" t="str">
        <f>[2]自有船应收租金!B225</f>
        <v>ACACIA MAKOTO</v>
      </c>
      <c r="C283" s="82" t="str">
        <f>[2]自有船应收租金!C225</f>
        <v>STM</v>
      </c>
      <c r="D283" s="82" t="str">
        <f>[2]自有船应收租金!F225</f>
        <v>第9期</v>
      </c>
      <c r="E283" s="82" t="str">
        <f>[2]自有船应收租金!I225</f>
        <v>2018.10.27-2018.11.11</v>
      </c>
      <c r="F283" s="83">
        <f>[2]自有船应收租金!V225</f>
        <v>0</v>
      </c>
      <c r="G283" s="82">
        <f>[2]自有船应收租金!AA225</f>
        <v>91200</v>
      </c>
      <c r="H283" s="82">
        <f>IF([2]自有船应收租金!AB225="","",[2]自有船应收租金!AB225)</f>
        <v>91200</v>
      </c>
      <c r="I283" s="86">
        <f>[2]自有船应收租金!Y225</f>
        <v>0</v>
      </c>
    </row>
    <row r="284" s="59" customFormat="1" ht="12" customHeight="1" spans="2:9">
      <c r="B284" s="82" t="str">
        <f>[2]自有船应收租金!B226</f>
        <v>OPDR LISBOA</v>
      </c>
      <c r="C284" s="82" t="str">
        <f>[2]自有船应收租金!C226</f>
        <v>MIS</v>
      </c>
      <c r="D284" s="82" t="str">
        <f>[2]自有船应收租金!F226</f>
        <v>第1期</v>
      </c>
      <c r="E284" s="82" t="str">
        <f>[2]自有船应收租金!I226</f>
        <v>2018.10.12-2018.10.27</v>
      </c>
      <c r="F284" s="83">
        <f>[2]自有船应收租金!V226</f>
        <v>0</v>
      </c>
      <c r="G284" s="82">
        <f>[2]自有船应收租金!AA226</f>
        <v>179874.655684931</v>
      </c>
      <c r="H284" s="82">
        <f>IF([2]自有船应收租金!AB226="","",[2]自有船应收租金!AB226)</f>
        <v>179874.66</v>
      </c>
      <c r="I284" s="86" t="str">
        <f>[2]自有船应收租金!Y226</f>
        <v>1.25%佣金</v>
      </c>
    </row>
    <row r="285" s="59" customFormat="1" ht="12" customHeight="1" spans="2:9">
      <c r="B285" s="82" t="str">
        <f>[2]自有船应收租金!B227</f>
        <v>JRS CORVUS</v>
      </c>
      <c r="C285" s="82" t="str">
        <f>[2]自有船应收租金!C227</f>
        <v>ONE</v>
      </c>
      <c r="D285" s="82" t="str">
        <f>[2]自有船应收租金!F227</f>
        <v>第13期</v>
      </c>
      <c r="E285" s="82" t="str">
        <f>[2]自有船应收租金!I227</f>
        <v>2018.10.17-2018.11.01</v>
      </c>
      <c r="F285" s="83">
        <f>[2]自有船应收租金!V227</f>
        <v>0</v>
      </c>
      <c r="G285" s="82">
        <f>[2]自有船应收租金!AA227</f>
        <v>82307.1061643836</v>
      </c>
      <c r="H285" s="82">
        <f>IF([2]自有船应收租金!AB227="","",[2]自有船应收租金!AB227)</f>
        <v>82303.49</v>
      </c>
      <c r="I285" s="86" t="str">
        <f>[2]自有船应收租金!Y227</f>
        <v>1.25%佣金</v>
      </c>
    </row>
    <row r="286" s="59" customFormat="1" ht="12" customHeight="1" spans="2:9">
      <c r="B286" s="82" t="str">
        <f>[2]自有船应收租金!B228</f>
        <v>ACACIA VIRGO</v>
      </c>
      <c r="C286" s="82" t="str">
        <f>[2]自有船应收租金!C228</f>
        <v>CMS</v>
      </c>
      <c r="D286" s="82" t="str">
        <f>[2]自有船应收租金!F228</f>
        <v>第1期</v>
      </c>
      <c r="E286" s="82" t="str">
        <f>[2]自有船应收租金!I228</f>
        <v>2018.10.13-2018.10.28</v>
      </c>
      <c r="F286" s="83">
        <f>[2]自有船应收租金!V228</f>
        <v>0</v>
      </c>
      <c r="G286" s="82">
        <f>[2]自有船应收租金!AA228</f>
        <v>266089.026164384</v>
      </c>
      <c r="H286" s="82">
        <f>IF([2]自有船应收租金!AB228="","",[2]自有船应收租金!AB228)</f>
        <v>266065.43</v>
      </c>
      <c r="I286" s="86" t="str">
        <f>[2]自有船应收租金!Y228</f>
        <v>1.25%佣金</v>
      </c>
    </row>
    <row r="287" s="59" customFormat="1" ht="12" customHeight="1" spans="2:9">
      <c r="B287" s="82" t="str">
        <f>[2]自有船应收租金!B229</f>
        <v>ACACIA LEO</v>
      </c>
      <c r="C287" s="82" t="str">
        <f>[2]自有船应收租金!C229</f>
        <v>FESCO</v>
      </c>
      <c r="D287" s="82" t="str">
        <f>[2]自有船应收租金!F229</f>
        <v>第9期</v>
      </c>
      <c r="E287" s="82" t="str">
        <f>[2]自有船应收租金!I229</f>
        <v>2018.10.24-2018.11.08</v>
      </c>
      <c r="F287" s="83">
        <f>[2]自有船应收租金!V229</f>
        <v>0</v>
      </c>
      <c r="G287" s="82">
        <f>[2]自有船应收租金!AA229</f>
        <v>87458.91</v>
      </c>
      <c r="H287" s="82">
        <f>IF([2]自有船应收租金!AB229="","",[2]自有船应收租金!AB229)</f>
        <v>87439.59</v>
      </c>
      <c r="I287" s="86" t="str">
        <f>[2]自有船应收租金!Y229</f>
        <v>船东费</v>
      </c>
    </row>
    <row r="288" s="59" customFormat="1" ht="12" customHeight="1" spans="2:9">
      <c r="B288" s="82" t="str">
        <f>[2]自有船应收租金!B230</f>
        <v>JRS CARINA</v>
      </c>
      <c r="C288" s="82" t="str">
        <f>[2]自有船应收租金!C230</f>
        <v>CCL</v>
      </c>
      <c r="D288" s="82" t="str">
        <f>[2]自有船应收租金!F230</f>
        <v>第9期</v>
      </c>
      <c r="E288" s="82" t="str">
        <f>[2]自有船应收租金!I230</f>
        <v>2018.10.28-2018.11.12</v>
      </c>
      <c r="F288" s="83">
        <f>[2]自有船应收租金!V230</f>
        <v>0</v>
      </c>
      <c r="G288" s="82">
        <f>[2]自有船应收租金!AA230</f>
        <v>84516.17</v>
      </c>
      <c r="H288" s="82">
        <f>IF([2]自有船应收租金!AB230="","",[2]自有船应收租金!AB230)</f>
        <v>84513.77</v>
      </c>
      <c r="I288" s="86">
        <f>[2]自有船应收租金!Y230</f>
        <v>0</v>
      </c>
    </row>
    <row r="289" s="59" customFormat="1" ht="12" customHeight="1" spans="2:9">
      <c r="B289" s="82" t="str">
        <f>[2]自有船应收租金!B231</f>
        <v>ACACIA LIBRA</v>
      </c>
      <c r="C289" s="82" t="str">
        <f>[2]自有船应收租金!C231</f>
        <v>HMM</v>
      </c>
      <c r="D289" s="82" t="str">
        <f>[2]自有船应收租金!F231</f>
        <v>final</v>
      </c>
      <c r="E289" s="82" t="str">
        <f>[2]自有船应收租金!I231</f>
        <v>2018.06.07-2018.06.21</v>
      </c>
      <c r="F289" s="83">
        <f>[2]自有船应收租金!V231</f>
        <v>0</v>
      </c>
      <c r="G289" s="82">
        <f>[2]自有船应收租金!AA231</f>
        <v>3925.35</v>
      </c>
      <c r="H289" s="82">
        <f>IF([2]自有船应收租金!AB231="","",[2]自有船应收租金!AB231)</f>
        <v>3925.35</v>
      </c>
      <c r="I289" s="86" t="str">
        <f>[2]自有船应收租金!Y231</f>
        <v>返还船东费预留/船东费</v>
      </c>
    </row>
    <row r="290" s="59" customFormat="1" ht="12" customHeight="1" spans="2:9">
      <c r="B290" s="82" t="str">
        <f>[2]自有船应收租金!B232</f>
        <v>ACACIA MING</v>
      </c>
      <c r="C290" s="82" t="str">
        <f>[2]自有船应收租金!C232</f>
        <v>ONE</v>
      </c>
      <c r="D290" s="82" t="str">
        <f>[2]自有船应收租金!F232</f>
        <v>第12期</v>
      </c>
      <c r="E290" s="82" t="str">
        <f>[2]自有船应收租金!I232</f>
        <v>2018.10.07-2018.10.20</v>
      </c>
      <c r="F290" s="83">
        <f>[2]自有船应收租金!V232</f>
        <v>0</v>
      </c>
      <c r="G290" s="82">
        <f>[2]自有船应收租金!AA232</f>
        <v>75184.0753424657</v>
      </c>
      <c r="H290" s="82">
        <f>IF([2]自有船应收租金!AB232="","",[2]自有船应收租金!AB232)</f>
        <v>75184.08</v>
      </c>
      <c r="I290" s="86" t="str">
        <f>[2]自有船应收租金!Y232</f>
        <v>1.25%佣金</v>
      </c>
    </row>
    <row r="291" s="59" customFormat="1" ht="12" customHeight="1" spans="2:9">
      <c r="B291" s="82" t="str">
        <f>[2]自有船应收租金!B233</f>
        <v>ACACIA MING</v>
      </c>
      <c r="C291" s="82" t="str">
        <f>[2]自有船应收租金!C233</f>
        <v>ONE</v>
      </c>
      <c r="D291" s="82" t="str">
        <f>[2]自有船应收租金!F233</f>
        <v>第12期</v>
      </c>
      <c r="E291" s="82" t="str">
        <f>[2]自有船应收租金!I233</f>
        <v>2018.10.20-2018.10.22</v>
      </c>
      <c r="F291" s="83">
        <f>[2]自有船应收租金!V233</f>
        <v>0</v>
      </c>
      <c r="G291" s="82">
        <f>[2]自有船应收租金!AA233</f>
        <v>10579.2808219178</v>
      </c>
      <c r="H291" s="82">
        <f>IF([2]自有船应收租金!AB233="","",[2]自有船应收租金!AB233)</f>
        <v>10579.28</v>
      </c>
      <c r="I291" s="86" t="str">
        <f>[2]自有船应收租金!Y233</f>
        <v>1.25%佣金</v>
      </c>
    </row>
    <row r="292" s="59" customFormat="1" ht="12" customHeight="1" spans="2:9">
      <c r="B292" s="82" t="str">
        <f>[2]自有船应收租金!B234</f>
        <v>JRS CORVUS</v>
      </c>
      <c r="C292" s="82" t="str">
        <f>[2]自有船应收租金!C234</f>
        <v>ONE</v>
      </c>
      <c r="D292" s="82" t="str">
        <f>[2]自有船应收租金!F234</f>
        <v>第14期</v>
      </c>
      <c r="E292" s="82" t="str">
        <f>[2]自有船应收租金!I234</f>
        <v>2018.11.01-2018.11.16</v>
      </c>
      <c r="F292" s="83">
        <f>[2]自有船应收租金!V234</f>
        <v>0</v>
      </c>
      <c r="G292" s="82">
        <f>[2]自有船应收租金!AA234</f>
        <v>174027.336164384</v>
      </c>
      <c r="H292" s="82">
        <f>IF([2]自有船应收租金!AB234="","",[2]自有船应收租金!AB234)</f>
        <v>174023.74</v>
      </c>
      <c r="I292" s="86" t="str">
        <f>[2]自有船应收租金!Y234</f>
        <v>1.25%佣金/返还船东预留款/返还租家13期多付的租金</v>
      </c>
    </row>
    <row r="293" s="59" customFormat="1" ht="12" customHeight="1" spans="2:9">
      <c r="B293" s="82" t="str">
        <f>[2]自有船应收租金!B235</f>
        <v>Heung-A Manila </v>
      </c>
      <c r="C293" s="82" t="str">
        <f>[2]自有船应收租金!C235</f>
        <v>STM</v>
      </c>
      <c r="D293" s="82" t="str">
        <f>[2]自有船应收租金!F235</f>
        <v>prefinal</v>
      </c>
      <c r="E293" s="82" t="str">
        <f>[2]自有船应收租金!I235</f>
        <v>2018.09.09-2018.09.13</v>
      </c>
      <c r="F293" s="83">
        <f>[2]自有船应收租金!V235</f>
        <v>0</v>
      </c>
      <c r="G293" s="82">
        <f>[2]自有船应收租金!AA235</f>
        <v>-161262.850416667</v>
      </c>
      <c r="H293" s="82">
        <f>IF([2]自有船应收租金!AB235="","",[2]自有船应收租金!AB235)</f>
        <v>-161262.85</v>
      </c>
      <c r="I293" s="86">
        <f>[2]自有船应收租金!Y235</f>
        <v>0</v>
      </c>
    </row>
    <row r="294" s="59" customFormat="1" ht="12" customHeight="1" spans="2:9">
      <c r="B294" s="82" t="str">
        <f>[2]自有船应收租金!B236</f>
        <v>Heung-A Manila </v>
      </c>
      <c r="C294" s="82" t="str">
        <f>[2]自有船应收租金!C236</f>
        <v>STM</v>
      </c>
      <c r="D294" s="82" t="str">
        <f>[2]自有船应收租金!F236</f>
        <v>第1期</v>
      </c>
      <c r="E294" s="82" t="str">
        <f>[2]自有船应收租金!I236</f>
        <v>2018.09.29-2018.10.14</v>
      </c>
      <c r="F294" s="83">
        <f>[2]自有船应收租金!V236</f>
        <v>0</v>
      </c>
      <c r="G294" s="82">
        <f>[2]自有船应收租金!AA236</f>
        <v>245678.11</v>
      </c>
      <c r="H294" s="82">
        <f>IF([2]自有船应收租金!AB236="","",[2]自有船应收租金!AB236)</f>
        <v>245678.11</v>
      </c>
      <c r="I294" s="86" t="str">
        <f>[2]自有船应收租金!Y236</f>
        <v>船东费</v>
      </c>
    </row>
    <row r="295" s="59" customFormat="1" ht="12" customHeight="1" spans="2:9">
      <c r="B295" s="82" t="str">
        <f>[2]自有船应收租金!B237</f>
        <v>ACACIA LIBRA</v>
      </c>
      <c r="C295" s="82" t="str">
        <f>[2]自有船应收租金!C237</f>
        <v>STX PO</v>
      </c>
      <c r="D295" s="82" t="str">
        <f>[2]自有船应收租金!F237</f>
        <v>prefinal2</v>
      </c>
      <c r="E295" s="82" t="str">
        <f>[2]自有船应收租金!I237</f>
        <v>2018.09.22-2018.11.09</v>
      </c>
      <c r="F295" s="83">
        <f>[2]自有船应收租金!V237</f>
        <v>0</v>
      </c>
      <c r="G295" s="82">
        <f>[2]自有船应收租金!AA237</f>
        <v>69479.9000547945</v>
      </c>
      <c r="H295" s="82">
        <f>IF([2]自有船应收租金!AB237="","",[2]自有船应收租金!AB237)</f>
        <v>69459.89</v>
      </c>
      <c r="I295" s="86" t="str">
        <f>[2]自有船应收租金!Y237</f>
        <v>接还船检验费/船东费预留/已付款</v>
      </c>
    </row>
    <row r="296" s="59" customFormat="1" ht="12" customHeight="1" spans="2:9">
      <c r="B296" s="82" t="str">
        <f>[2]自有船应收租金!B238</f>
        <v>ACACIA MING</v>
      </c>
      <c r="C296" s="82" t="str">
        <f>[2]自有船应收租金!C238</f>
        <v>ONE</v>
      </c>
      <c r="D296" s="82" t="str">
        <f>[2]自有船应收租金!F238</f>
        <v>第13期</v>
      </c>
      <c r="E296" s="82" t="str">
        <f>[2]自有船应收租金!I238</f>
        <v>2018.10.22-2018.11.06</v>
      </c>
      <c r="F296" s="83">
        <f>[2]自有船应收租金!V238</f>
        <v>0</v>
      </c>
      <c r="G296" s="82">
        <f>[2]自有船应收租金!AA238</f>
        <v>60502.2161643836</v>
      </c>
      <c r="H296" s="82">
        <f>IF([2]自有船应收租金!AB238="","",[2]自有船应收租金!AB238)</f>
        <v>53706.98</v>
      </c>
      <c r="I296" s="86" t="str">
        <f>[2]自有船应收租金!Y238</f>
        <v>1.25%佣金/已付租金</v>
      </c>
    </row>
    <row r="297" s="59" customFormat="1" ht="12" customHeight="1" spans="2:9">
      <c r="B297" s="82" t="str">
        <f>[2]自有船应收租金!B239</f>
        <v>ACACIA MING</v>
      </c>
      <c r="C297" s="82" t="str">
        <f>[2]自有船应收租金!C239</f>
        <v>ONE</v>
      </c>
      <c r="D297" s="82" t="str">
        <f>[2]自有船应收租金!F239</f>
        <v>第13期</v>
      </c>
      <c r="E297" s="82" t="str">
        <f>[2]自有船应收租金!I239</f>
        <v>2018.10.22-2018.11.06</v>
      </c>
      <c r="F297" s="83">
        <f>[2]自有船应收租金!V239</f>
        <v>0</v>
      </c>
      <c r="G297" s="82">
        <f>[2]自有船应收租金!AA239</f>
        <v>18842.39</v>
      </c>
      <c r="H297" s="82">
        <f>IF([2]自有船应收租金!AB239="","",[2]自有船应收租金!AB239)</f>
        <v>18838.78</v>
      </c>
      <c r="I297" s="86" t="str">
        <f>[2]自有船应收租金!Y239</f>
        <v>1.25%佣金/已付租金</v>
      </c>
    </row>
    <row r="298" s="59" customFormat="1" ht="12" customHeight="1" spans="2:9">
      <c r="B298" s="82" t="str">
        <f>[2]自有船应收租金!B240</f>
        <v>ACACIA MING</v>
      </c>
      <c r="C298" s="82" t="str">
        <f>[2]自有船应收租金!C240</f>
        <v>ONE</v>
      </c>
      <c r="D298" s="82" t="str">
        <f>[2]自有船应收租金!F240</f>
        <v>第14期</v>
      </c>
      <c r="E298" s="82" t="str">
        <f>[2]自有船应收租金!I240</f>
        <v>2018.11.06-2018.11.21</v>
      </c>
      <c r="F298" s="83">
        <f>[2]自有船应收租金!V240</f>
        <v>0</v>
      </c>
      <c r="G298" s="82">
        <f>[2]自有船应收租金!AA240</f>
        <v>80454.6061643836</v>
      </c>
      <c r="H298" s="82">
        <f>IF([2]自有船应收租金!AB240="","",[2]自有船应收租金!AB240)</f>
        <v>87242.66</v>
      </c>
      <c r="I298" s="86" t="str">
        <f>[2]自有船应收租金!Y240</f>
        <v>1.25%佣金/冷箱劳务费（18.04-18.08）</v>
      </c>
    </row>
    <row r="299" s="59" customFormat="1" ht="12" customHeight="1" spans="2:9">
      <c r="B299" s="82" t="str">
        <f>[2]自有船应收租金!B241</f>
        <v>OPDR LISBOA</v>
      </c>
      <c r="C299" s="82" t="str">
        <f>[2]自有船应收租金!C241</f>
        <v>MIS</v>
      </c>
      <c r="D299" s="82" t="str">
        <f>[2]自有船应收租金!F241</f>
        <v>第2期</v>
      </c>
      <c r="E299" s="82" t="str">
        <f>[2]自有船应收租金!I241</f>
        <v>2018.10.27-2018.11.11</v>
      </c>
      <c r="F299" s="83">
        <f>[2]自有船应收租金!V241</f>
        <v>0</v>
      </c>
      <c r="G299" s="82">
        <f>[2]自有船应收租金!AA241</f>
        <v>76036.9006849315</v>
      </c>
      <c r="H299" s="82">
        <f>IF([2]自有船应收租金!AB241="","",[2]自有船应收租金!AB241)</f>
        <v>76036.9</v>
      </c>
      <c r="I299" s="86" t="str">
        <f>[2]自有船应收租金!Y241</f>
        <v>1.25%佣金</v>
      </c>
    </row>
    <row r="300" s="59" customFormat="1" ht="12" customHeight="1" spans="2:9">
      <c r="B300" s="82" t="str">
        <f>[2]自有船应收租金!B242</f>
        <v>ACACIA VIRGO</v>
      </c>
      <c r="C300" s="82" t="str">
        <f>[2]自有船应收租金!C242</f>
        <v>CMS</v>
      </c>
      <c r="D300" s="82" t="str">
        <f>[2]自有船应收租金!F242</f>
        <v>第2期</v>
      </c>
      <c r="E300" s="82" t="str">
        <f>[2]自有船应收租金!I242</f>
        <v>2018.10.28-2018.11.12</v>
      </c>
      <c r="F300" s="83">
        <f>[2]自有船应收租金!V242</f>
        <v>0</v>
      </c>
      <c r="G300" s="82">
        <f>[2]自有船应收租金!AA242</f>
        <v>114894.606164384</v>
      </c>
      <c r="H300" s="82">
        <f>IF([2]自有船应收租金!AB242="","",[2]自有船应收租金!AB242)</f>
        <v>114871.02</v>
      </c>
      <c r="I300" s="86" t="str">
        <f>[2]自有船应收租金!Y242</f>
        <v>1.25%佣金</v>
      </c>
    </row>
    <row r="301" s="59" customFormat="1" ht="12" customHeight="1" spans="2:9">
      <c r="B301" s="82" t="str">
        <f>[2]自有船应收租金!B243</f>
        <v>ACACIA ARIES</v>
      </c>
      <c r="C301" s="82" t="str">
        <f>[2]自有船应收租金!C243</f>
        <v>SCP</v>
      </c>
      <c r="D301" s="82" t="str">
        <f>[2]自有船应收租金!F243</f>
        <v>第4期</v>
      </c>
      <c r="E301" s="82" t="str">
        <f>[2]自有船应收租金!I243</f>
        <v>2018.10.28-2018.11.12</v>
      </c>
      <c r="F301" s="83">
        <f>[2]自有船应收租金!V243</f>
        <v>0</v>
      </c>
      <c r="G301" s="82">
        <f>[2]自有船应收租金!AA243</f>
        <v>75075</v>
      </c>
      <c r="H301" s="82">
        <f>IF([2]自有船应收租金!AB243="","",[2]自有船应收租金!AB243)</f>
        <v>75067.67</v>
      </c>
      <c r="I301" s="86" t="str">
        <f>[2]自有船应收租金!Y243</f>
        <v>1.25%佣金</v>
      </c>
    </row>
    <row r="302" s="59" customFormat="1" ht="12" customHeight="1" spans="2:9">
      <c r="B302" s="82" t="str">
        <f>[2]自有船应收租金!B244</f>
        <v>Heung-A Jakarta </v>
      </c>
      <c r="C302" s="82" t="str">
        <f>[2]自有船应收租金!C244</f>
        <v>Heung-A</v>
      </c>
      <c r="D302" s="82" t="str">
        <f>[2]自有船应收租金!F244</f>
        <v>第13期</v>
      </c>
      <c r="E302" s="82" t="str">
        <f>[2]自有船应收租金!I244</f>
        <v>2018.10.31-2018.11.15</v>
      </c>
      <c r="F302" s="83">
        <f>[2]自有船应收租金!V244</f>
        <v>0</v>
      </c>
      <c r="G302" s="82">
        <f>[2]自有船应收租金!AA244</f>
        <v>87530.79</v>
      </c>
      <c r="H302" s="82">
        <f>IF([2]自有船应收租金!AB244="","",[2]自有船应收租金!AB244)</f>
        <v>87512.2</v>
      </c>
      <c r="I302" s="86" t="str">
        <f>[2]自有船应收租金!Y244</f>
        <v>1.25%佣金/船东费</v>
      </c>
    </row>
    <row r="303" s="59" customFormat="1" ht="12" customHeight="1" spans="2:9">
      <c r="B303" s="82" t="str">
        <f>[2]自有船应收租金!B245</f>
        <v>ACACIA TAURUS</v>
      </c>
      <c r="C303" s="82" t="str">
        <f>[2]自有船应收租金!C245</f>
        <v>STM</v>
      </c>
      <c r="D303" s="82" t="str">
        <f>[2]自有船应收租金!F245</f>
        <v>第9期</v>
      </c>
      <c r="E303" s="82" t="str">
        <f>[2]自有船应收租金!I245</f>
        <v>2018.11.04-2018.11.19</v>
      </c>
      <c r="F303" s="83">
        <f>[2]自有船应收租金!V245</f>
        <v>0</v>
      </c>
      <c r="G303" s="82">
        <f>[2]自有船应收租金!AA245</f>
        <v>60300.06</v>
      </c>
      <c r="H303" s="82">
        <f>IF([2]自有船应收租金!AB245="","",[2]自有船应收租金!AB245)</f>
        <v>60300.06</v>
      </c>
      <c r="I303" s="86" t="str">
        <f>[2]自有船应收租金!Y245</f>
        <v>船东费</v>
      </c>
    </row>
    <row r="304" s="59" customFormat="1" ht="12" customHeight="1" spans="2:9">
      <c r="B304" s="82" t="str">
        <f>[2]自有船应收租金!B246</f>
        <v>ACACIA LEO</v>
      </c>
      <c r="C304" s="82" t="str">
        <f>[2]自有船应收租金!C246</f>
        <v>FESCO</v>
      </c>
      <c r="D304" s="82" t="str">
        <f>[2]自有船应收租金!F246</f>
        <v>第10期</v>
      </c>
      <c r="E304" s="82" t="str">
        <f>[2]自有船应收租金!I246</f>
        <v>2018.11.08-2018.11.23</v>
      </c>
      <c r="F304" s="83">
        <f>[2]自有船应收租金!V246</f>
        <v>0</v>
      </c>
      <c r="G304" s="82">
        <f>[2]自有船应收租金!AA246</f>
        <v>88722.74</v>
      </c>
      <c r="H304" s="82">
        <f>IF([2]自有船应收租金!AB246="","",[2]自有船应收租金!AB246)</f>
        <v>88703.4</v>
      </c>
      <c r="I304" s="86" t="str">
        <f>[2]自有船应收租金!Y246</f>
        <v>船东费</v>
      </c>
    </row>
    <row r="305" s="59" customFormat="1" ht="12" customHeight="1" spans="2:9">
      <c r="B305" s="82" t="str">
        <f>[2]自有船应收租金!B247</f>
        <v>CONMAR HAWK</v>
      </c>
      <c r="C305" s="82" t="str">
        <f>[2]自有船应收租金!C247</f>
        <v>CMS</v>
      </c>
      <c r="D305" s="82" t="str">
        <f>[2]自有船应收租金!F247</f>
        <v>第20期</v>
      </c>
      <c r="E305" s="82" t="str">
        <f>[2]自有船应收租金!I247</f>
        <v>2018.11.09-2018.11.24</v>
      </c>
      <c r="F305" s="83">
        <f>[2]自有船应收租金!V247</f>
        <v>0</v>
      </c>
      <c r="G305" s="82">
        <f>[2]自有船应收租金!AA247</f>
        <v>79048.7157534247</v>
      </c>
      <c r="H305" s="82">
        <f>IF([2]自有船应收租金!AB247="","",[2]自有船应收租金!AB247)</f>
        <v>79028.72</v>
      </c>
      <c r="I305" s="86" t="str">
        <f>[2]自有船应收租金!Y247</f>
        <v>1.25%佣金</v>
      </c>
    </row>
    <row r="306" s="59" customFormat="1" ht="12" customHeight="1" spans="2:9">
      <c r="B306" s="82" t="str">
        <f>[2]自有船应收租金!B248</f>
        <v>JRS CARINA</v>
      </c>
      <c r="C306" s="82" t="str">
        <f>[2]自有船应收租金!C248</f>
        <v>CCL</v>
      </c>
      <c r="D306" s="82" t="str">
        <f>[2]自有船应收租金!F248</f>
        <v>第10期</v>
      </c>
      <c r="E306" s="82" t="str">
        <f>[2]自有船应收租金!I248</f>
        <v>2018.11.12-2018.11.27</v>
      </c>
      <c r="F306" s="83">
        <f>[2]自有船应收租金!V248</f>
        <v>0</v>
      </c>
      <c r="G306" s="82">
        <f>[2]自有船应收租金!AA248</f>
        <v>85225</v>
      </c>
      <c r="H306" s="82">
        <f>IF([2]自有船应收租金!AB248="","",[2]自有船应收租金!AB248)</f>
        <v>85208.4</v>
      </c>
      <c r="I306" s="86">
        <f>[2]自有船应收租金!Y248</f>
        <v>0</v>
      </c>
    </row>
    <row r="307" s="59" customFormat="1" ht="12" customHeight="1" spans="2:9">
      <c r="B307" s="82" t="str">
        <f>[2]自有船应收租金!B249</f>
        <v>ACACIA LAN</v>
      </c>
      <c r="C307" s="82" t="str">
        <f>[2]自有船应收租金!C249</f>
        <v>Heung-A</v>
      </c>
      <c r="D307" s="82" t="str">
        <f>[2]自有船应收租金!F249</f>
        <v>第13期</v>
      </c>
      <c r="E307" s="82" t="str">
        <f>[2]自有船应收租金!I249</f>
        <v>2018.10.26-2018.11.10</v>
      </c>
      <c r="F307" s="83">
        <f>[2]自有船应收租金!V249</f>
        <v>0</v>
      </c>
      <c r="G307" s="82">
        <f>[2]自有船应收租金!AA249</f>
        <v>76750</v>
      </c>
      <c r="H307" s="82">
        <f>IF([2]自有船应收租金!AB249="","",[2]自有船应收租金!AB249)</f>
        <v>76735</v>
      </c>
      <c r="I307" s="86">
        <f>[2]自有船应收租金!Y249</f>
        <v>0</v>
      </c>
    </row>
    <row r="308" s="59" customFormat="1" ht="12" customHeight="1" spans="2:9">
      <c r="B308" s="82" t="str">
        <f>[2]自有船应收租金!B250</f>
        <v>ACACIA TAURUS</v>
      </c>
      <c r="C308" s="82" t="str">
        <f>[2]自有船应收租金!C250</f>
        <v>DYS</v>
      </c>
      <c r="D308" s="82" t="str">
        <f>[2]自有船应收租金!F250</f>
        <v>final</v>
      </c>
      <c r="E308" s="82" t="str">
        <f>[2]自有船应收租金!I250</f>
        <v>2018.04.20-2018.04.24</v>
      </c>
      <c r="F308" s="83">
        <f>[2]自有船应收租金!V250</f>
        <v>0</v>
      </c>
      <c r="G308" s="82">
        <f>[2]自有船应收租金!AA250</f>
        <v>2521.95</v>
      </c>
      <c r="H308" s="82">
        <f>IF([2]自有船应收租金!AB250="","",[2]自有船应收租金!AB250)</f>
        <v>2501.95</v>
      </c>
      <c r="I308" s="86" t="str">
        <f>[2]自有船应收租金!Y250</f>
        <v>1.25%佣金/返还预估船东费/船东费</v>
      </c>
    </row>
    <row r="309" s="59" customFormat="1" ht="12" customHeight="1" spans="2:9">
      <c r="B309" s="82" t="str">
        <f>[2]自有船应收租金!B251</f>
        <v>CONMAR HAWK</v>
      </c>
      <c r="C309" s="82" t="str">
        <f>[2]自有船应收租金!C251</f>
        <v>CMS</v>
      </c>
      <c r="D309" s="82" t="str">
        <f>[2]自有船应收租金!F251</f>
        <v>第21期</v>
      </c>
      <c r="E309" s="82" t="str">
        <f>[2]自有船应收租金!I251</f>
        <v>2018.11.24-2018.12.09</v>
      </c>
      <c r="F309" s="83">
        <f>[2]自有船应收租金!V251</f>
        <v>0</v>
      </c>
      <c r="G309" s="82">
        <f>[2]自有船应收租金!AA251</f>
        <v>79048.7157534247</v>
      </c>
      <c r="H309" s="82">
        <f>IF([2]自有船应收租金!AB251="","",[2]自有船应收租金!AB251)</f>
        <v>79028.72</v>
      </c>
      <c r="I309" s="82" t="str">
        <f>[2]自有船应收租金!Y251</f>
        <v>1.25%佣金</v>
      </c>
    </row>
    <row r="310" s="59" customFormat="1" ht="12" customHeight="1" spans="2:9">
      <c r="B310" s="82" t="str">
        <f>[2]自有船应收租金!B252</f>
        <v>ACACIA VIRGO</v>
      </c>
      <c r="C310" s="82" t="str">
        <f>[2]自有船应收租金!C252</f>
        <v>CMS</v>
      </c>
      <c r="D310" s="82" t="str">
        <f>[2]自有船应收租金!F252</f>
        <v>第3期</v>
      </c>
      <c r="E310" s="82" t="str">
        <f>[2]自有船应收租金!I252</f>
        <v>2018.11.12-2018.11.27</v>
      </c>
      <c r="F310" s="83">
        <f>[2]自有船应收租金!V252</f>
        <v>0</v>
      </c>
      <c r="G310" s="82">
        <f>[2]自有船应收租金!AA252</f>
        <v>114894.606164384</v>
      </c>
      <c r="H310" s="82">
        <f>IF([2]自有船应收租金!AB252="","",[2]自有船应收租金!AB252)</f>
        <v>114870.99</v>
      </c>
      <c r="I310" s="86" t="str">
        <f>[2]自有船应收租金!Y252</f>
        <v>1.25%佣金</v>
      </c>
    </row>
    <row r="311" s="59" customFormat="1" ht="12" customHeight="1" spans="2:9">
      <c r="B311" s="82" t="str">
        <f>[2]自有船应收租金!B253</f>
        <v>Heung-A Manila </v>
      </c>
      <c r="C311" s="82" t="str">
        <f>[2]自有船应收租金!C253</f>
        <v>STM</v>
      </c>
      <c r="D311" s="82" t="str">
        <f>[2]自有船应收租金!F253</f>
        <v>第2期</v>
      </c>
      <c r="E311" s="82" t="str">
        <f>[2]自有船应收租金!I253</f>
        <v>2018.10.14-2018.10.29</v>
      </c>
      <c r="F311" s="83">
        <f>[2]自有船应收租金!V253</f>
        <v>0</v>
      </c>
      <c r="G311" s="82">
        <f>[2]自有船应收租金!AA253</f>
        <v>82027.5</v>
      </c>
      <c r="H311" s="82">
        <f>IF([2]自有船应收租金!AB253="","",[2]自有船应收租金!AB253)</f>
        <v>82027.5</v>
      </c>
      <c r="I311" s="86" t="str">
        <f>[2]自有船应收租金!Y253</f>
        <v>1842E/W劳务费</v>
      </c>
    </row>
    <row r="312" s="59" customFormat="1" ht="12" customHeight="1" spans="2:9">
      <c r="B312" s="82" t="str">
        <f>[2]自有船应收租金!B254</f>
        <v>OPDR LISBOA</v>
      </c>
      <c r="C312" s="82" t="str">
        <f>[2]自有船应收租金!C254</f>
        <v>MIS</v>
      </c>
      <c r="D312" s="82" t="str">
        <f>[2]自有船应收租金!F254</f>
        <v>第3期</v>
      </c>
      <c r="E312" s="82" t="str">
        <f>[2]自有船应收租金!I254</f>
        <v>2018.11.11-2018.11.26</v>
      </c>
      <c r="F312" s="83">
        <f>[2]自有船应收租金!V254</f>
        <v>0</v>
      </c>
      <c r="G312" s="82">
        <f>[2]自有船应收租金!AA254</f>
        <v>76036.9006849315</v>
      </c>
      <c r="H312" s="82">
        <f>IF([2]自有船应收租金!AB254="","",[2]自有船应收租金!AB254)</f>
        <v>76036.9</v>
      </c>
      <c r="I312" s="86" t="str">
        <f>[2]自有船应收租金!Y254</f>
        <v>1.25%佣金</v>
      </c>
    </row>
    <row r="313" s="59" customFormat="1" ht="12" customHeight="1" spans="2:9">
      <c r="B313" s="82" t="str">
        <f>[2]自有船应收租金!B255</f>
        <v>Heung-A Singapore</v>
      </c>
      <c r="C313" s="82" t="str">
        <f>[2]自有船应收租金!C255</f>
        <v>STM</v>
      </c>
      <c r="D313" s="82" t="str">
        <f>[2]自有船应收租金!F255</f>
        <v>第1期</v>
      </c>
      <c r="E313" s="82" t="str">
        <f>[2]自有船应收租金!I255</f>
        <v>2018.10.20-2018.11.04</v>
      </c>
      <c r="F313" s="83">
        <f>[2]自有船应收租金!V255</f>
        <v>0</v>
      </c>
      <c r="G313" s="82">
        <f>[2]自有船应收租金!AA255</f>
        <v>204650.3</v>
      </c>
      <c r="H313" s="82">
        <f>IF([2]自有船应收租金!AB255="","",[2]自有船应收租金!AB255)</f>
        <v>204650.3</v>
      </c>
      <c r="I313" s="86" t="str">
        <f>[2]自有船应收租金!Y255</f>
        <v>1843ew/1845ew 劳务费</v>
      </c>
    </row>
    <row r="314" s="59" customFormat="1" ht="12" customHeight="1" spans="2:9">
      <c r="B314" s="82" t="str">
        <f>[2]自有船应收租金!B256</f>
        <v>ACACIA LAN</v>
      </c>
      <c r="C314" s="82" t="str">
        <f>[2]自有船应收租金!C256</f>
        <v>ONE</v>
      </c>
      <c r="D314" s="82" t="str">
        <f>[2]自有船应收租金!F256</f>
        <v>final</v>
      </c>
      <c r="E314" s="82" t="str">
        <f>[2]自有船应收租金!I256</f>
        <v>2018.04.26-2018.04.29</v>
      </c>
      <c r="F314" s="83">
        <f>[2]自有船应收租金!V256</f>
        <v>0</v>
      </c>
      <c r="G314" s="82">
        <f>[2]自有船应收租金!AA256</f>
        <v>1028.38</v>
      </c>
      <c r="H314" s="82">
        <f>IF([2]自有船应收租金!AB256="","",[2]自有船应收租金!AB256)</f>
        <v>1028.36</v>
      </c>
      <c r="I314" s="82" t="str">
        <f>[2]自有船应收租金!Y256</f>
        <v>1.25%佣金/返还预估船东费/船东费/停租4.24 06：00-15:20 LT PUS 0.38889天/接还船检验费</v>
      </c>
    </row>
    <row r="315" s="59" customFormat="1" ht="12" customHeight="1" spans="2:9">
      <c r="B315" s="82" t="str">
        <f>[2]自有船应收租金!B257</f>
        <v>ACACIA MAKOTO</v>
      </c>
      <c r="C315" s="82" t="str">
        <f>[2]自有船应收租金!C257</f>
        <v>STM</v>
      </c>
      <c r="D315" s="82" t="str">
        <f>[2]自有船应收租金!F257</f>
        <v>第10期</v>
      </c>
      <c r="E315" s="82" t="str">
        <f>[2]自有船应收租金!I257</f>
        <v>2018.11.11-2018.11.26</v>
      </c>
      <c r="F315" s="83">
        <f>[2]自有船应收租金!V257</f>
        <v>0</v>
      </c>
      <c r="G315" s="82">
        <f>[2]自有船应收租金!AA257</f>
        <v>90908.53</v>
      </c>
      <c r="H315" s="82">
        <f>IF([2]自有船应收租金!AB257="","",[2]自有船应收租金!AB257)</f>
        <v>90908.53</v>
      </c>
      <c r="I315" s="86" t="str">
        <f>[2]自有船应收租金!Y257</f>
        <v>船东费</v>
      </c>
    </row>
    <row r="316" s="59" customFormat="1" ht="12" customHeight="1" spans="2:9">
      <c r="B316" s="82" t="str">
        <f>[2]自有船应收租金!B258</f>
        <v>ACACIA MING</v>
      </c>
      <c r="C316" s="82" t="str">
        <f>[2]自有船应收租金!C258</f>
        <v>ONE</v>
      </c>
      <c r="D316" s="82" t="str">
        <f>[2]自有船应收租金!F258</f>
        <v>第15期</v>
      </c>
      <c r="E316" s="82" t="str">
        <f>[2]自有船应收租金!I258</f>
        <v>2018.11.21-2018.12.06</v>
      </c>
      <c r="F316" s="83">
        <f>[2]自有船应收租金!V258</f>
        <v>0</v>
      </c>
      <c r="G316" s="82">
        <f>[2]自有船应收租金!AA258</f>
        <v>88269.1161643836</v>
      </c>
      <c r="H316" s="82">
        <f>IF([2]自有船应收租金!AB258="","",[2]自有船应收租金!AB258)</f>
        <v>88265.51</v>
      </c>
      <c r="I316" s="86" t="str">
        <f>[2]自有船应收租金!Y258</f>
        <v>1.25%佣金/返还船东费预留/船东费</v>
      </c>
    </row>
    <row r="317" s="59" customFormat="1" ht="12" customHeight="1" spans="2:9">
      <c r="B317" s="82" t="str">
        <f>[2]自有船应收租金!B259</f>
        <v>JRS CORVUS</v>
      </c>
      <c r="C317" s="82" t="str">
        <f>[2]自有船应收租金!C259</f>
        <v>ONE</v>
      </c>
      <c r="D317" s="82" t="str">
        <f>[2]自有船应收租金!F259</f>
        <v>第15期</v>
      </c>
      <c r="E317" s="82" t="str">
        <f>[2]自有船应收租金!I259</f>
        <v>2018.11.16-2018.12.01</v>
      </c>
      <c r="F317" s="83">
        <f>[2]自有船应收租金!V259</f>
        <v>0</v>
      </c>
      <c r="G317" s="82">
        <f>[2]自有船应收租金!AA259</f>
        <v>79344.6061643836</v>
      </c>
      <c r="H317" s="82">
        <f>IF([2]自有船应收租金!AB259="","",[2]自有船应收租金!AB259)</f>
        <v>79341</v>
      </c>
      <c r="I317" s="86" t="str">
        <f>[2]自有船应收租金!Y259</f>
        <v>1.25%佣金</v>
      </c>
    </row>
    <row r="318" s="59" customFormat="1" ht="12" customHeight="1" spans="2:9">
      <c r="B318" s="82" t="str">
        <f>[2]自有船应收租金!B260</f>
        <v>ACACIA ARIES</v>
      </c>
      <c r="C318" s="82" t="str">
        <f>[2]自有船应收租金!C260</f>
        <v>SCP</v>
      </c>
      <c r="D318" s="82" t="str">
        <f>[2]自有船应收租金!F260</f>
        <v>第5期</v>
      </c>
      <c r="E318" s="82" t="str">
        <f>[2]自有船应收租金!I260</f>
        <v>2018.11.12-2018.11.27</v>
      </c>
      <c r="F318" s="83">
        <f>[2]自有船应收租金!V260</f>
        <v>0</v>
      </c>
      <c r="G318" s="82">
        <f>[2]自有船应收租金!AA260</f>
        <v>45075</v>
      </c>
      <c r="H318" s="82">
        <f>IF([2]自有船应收租金!AB260="","",[2]自有船应收租金!AB260)</f>
        <v>45067.68</v>
      </c>
      <c r="I318" s="82" t="str">
        <f>[2]自有船应收租金!Y260</f>
        <v>1.25%佣金</v>
      </c>
    </row>
    <row r="319" s="59" customFormat="1" ht="12" customHeight="1" spans="2:9">
      <c r="B319" s="82" t="str">
        <f>[2]自有船应收租金!B261</f>
        <v>Heung-A Jakarta </v>
      </c>
      <c r="C319" s="82" t="str">
        <f>[2]自有船应收租金!C261</f>
        <v>Heung-A</v>
      </c>
      <c r="D319" s="82" t="str">
        <f>[2]自有船应收租金!F261</f>
        <v>第14期</v>
      </c>
      <c r="E319" s="82" t="str">
        <f>[2]自有船应收租金!I261</f>
        <v>2018.11.15-2018.11.30</v>
      </c>
      <c r="F319" s="83">
        <f>[2]自有船应收租金!V261</f>
        <v>0</v>
      </c>
      <c r="G319" s="82">
        <f>[2]自有船应收租金!AA261</f>
        <v>88668.75</v>
      </c>
      <c r="H319" s="82">
        <f>IF([2]自有船应收租金!AB261="","",[2]自有船应收租金!AB261)</f>
        <v>88650.13</v>
      </c>
      <c r="I319" s="82" t="str">
        <f>[2]自有船应收租金!Y261</f>
        <v>1.25%佣金</v>
      </c>
    </row>
    <row r="320" s="59" customFormat="1" ht="12" customHeight="1" spans="2:9">
      <c r="B320" s="82" t="str">
        <f>[2]自有船应收租金!B262</f>
        <v>ACACIA LEO</v>
      </c>
      <c r="C320" s="82" t="str">
        <f>[2]自有船应收租金!C262</f>
        <v>FESCO</v>
      </c>
      <c r="D320" s="82" t="str">
        <f>[2]自有船应收租金!F262</f>
        <v>第11期</v>
      </c>
      <c r="E320" s="82" t="str">
        <f>[2]自有船应收租金!I262</f>
        <v>2018.11.23-2018.12.08</v>
      </c>
      <c r="F320" s="83">
        <f>[2]自有船应收租金!V262</f>
        <v>0</v>
      </c>
      <c r="G320" s="82">
        <f>[2]自有船应收租金!AA262</f>
        <v>89150</v>
      </c>
      <c r="H320" s="82">
        <f>IF([2]自有船应收租金!AB262="","",[2]自有船应收租金!AB262)</f>
        <v>89130.68</v>
      </c>
      <c r="I320" s="82">
        <f>[2]自有船应收租金!Y262</f>
        <v>0</v>
      </c>
    </row>
    <row r="321" s="59" customFormat="1" ht="12" customHeight="1" spans="2:9">
      <c r="B321" s="82" t="str">
        <f>[2]自有船应收租金!B263</f>
        <v>ACACIA LAN</v>
      </c>
      <c r="C321" s="82" t="str">
        <f>[2]自有船应收租金!C263</f>
        <v>Heung-A</v>
      </c>
      <c r="D321" s="82" t="str">
        <f>[2]自有船应收租金!F263</f>
        <v>第14期</v>
      </c>
      <c r="E321" s="82" t="str">
        <f>[2]自有船应收租金!I263</f>
        <v>2018.11.10-2018.11.25</v>
      </c>
      <c r="F321" s="83">
        <f>[2]自有船应收租金!V263</f>
        <v>0</v>
      </c>
      <c r="G321" s="82">
        <f>[2]自有船应收租金!AA263</f>
        <v>76750</v>
      </c>
      <c r="H321" s="82">
        <f>IF([2]自有船应收租金!AB263="","",[2]自有船应收租金!AB263)</f>
        <v>76735</v>
      </c>
      <c r="I321" s="82">
        <f>[2]自有船应收租金!Y263</f>
        <v>0</v>
      </c>
    </row>
    <row r="322" s="59" customFormat="1" ht="12" customHeight="1" spans="2:9">
      <c r="B322" s="82" t="str">
        <f>[2]自有船应收租金!B264</f>
        <v>ACACIA TAURUS</v>
      </c>
      <c r="C322" s="82" t="str">
        <f>[2]自有船应收租金!C264</f>
        <v>STM</v>
      </c>
      <c r="D322" s="82" t="str">
        <f>[2]自有船应收租金!F264</f>
        <v>第10期</v>
      </c>
      <c r="E322" s="82" t="str">
        <f>[2]自有船应收租金!I264</f>
        <v>2018.11.19-2018.12.04</v>
      </c>
      <c r="F322" s="83">
        <f>[2]自有船应收租金!V264</f>
        <v>0</v>
      </c>
      <c r="G322" s="82">
        <f>[2]自有船应收租金!AA264</f>
        <v>60061.54</v>
      </c>
      <c r="H322" s="82">
        <f>IF([2]自有船应收租金!AB264="","",[2]自有船应收租金!AB264)</f>
        <v>60061.54</v>
      </c>
      <c r="I322" s="82" t="str">
        <f>[2]自有船应收租金!Y264</f>
        <v>船东费</v>
      </c>
    </row>
    <row r="323" s="59" customFormat="1" ht="12" customHeight="1" spans="2:9">
      <c r="B323" s="82" t="str">
        <f>[2]自有船应收租金!B265</f>
        <v>JRS CARINA</v>
      </c>
      <c r="C323" s="82" t="str">
        <f>[2]自有船应收租金!C265</f>
        <v>CCL</v>
      </c>
      <c r="D323" s="82" t="str">
        <f>[2]自有船应收租金!F265</f>
        <v>第11期</v>
      </c>
      <c r="E323" s="82" t="str">
        <f>[2]自有船应收租金!I265</f>
        <v>2018.11.27-2018.11.30</v>
      </c>
      <c r="F323" s="83">
        <f>[2]自有船应收租金!V265</f>
        <v>0</v>
      </c>
      <c r="G323" s="82">
        <f>[2]自有船应收租金!AA265</f>
        <v>16571.69</v>
      </c>
      <c r="H323" s="82">
        <f>IF([2]自有船应收租金!AB265="","",[2]自有船应收租金!AB265)</f>
        <v>16571.69</v>
      </c>
      <c r="I323" s="82" t="str">
        <f>[2]自有船应收租金!Y265</f>
        <v>船东费</v>
      </c>
    </row>
    <row r="324" s="59" customFormat="1" ht="12" customHeight="1" spans="2:9">
      <c r="B324" s="82" t="str">
        <f>[2]自有船应收租金!B266</f>
        <v>JRS CARINA</v>
      </c>
      <c r="C324" s="82" t="str">
        <f>[2]自有船应收租金!C266</f>
        <v>CCL</v>
      </c>
      <c r="D324" s="82" t="str">
        <f>[2]自有船应收租金!F266</f>
        <v>第11期</v>
      </c>
      <c r="E324" s="82" t="str">
        <f>[2]自有船应收租金!I266</f>
        <v>2018.11.30-2018.12.12</v>
      </c>
      <c r="F324" s="83">
        <f>[2]自有船应收租金!V266</f>
        <v>0</v>
      </c>
      <c r="G324" s="82">
        <f>[2]自有船应收租金!AA266</f>
        <v>58820</v>
      </c>
      <c r="H324" s="82">
        <f>IF([2]自有船应收租金!AB266="","",[2]自有船应收租金!AB266)</f>
        <v>58817.6</v>
      </c>
      <c r="I324" s="82">
        <f>[2]自有船应收租金!Y266</f>
        <v>0</v>
      </c>
    </row>
    <row r="325" s="59" customFormat="1" ht="12" customHeight="1" spans="2:9">
      <c r="B325" s="82" t="str">
        <f>[2]自有船应收租金!B267</f>
        <v>ACACIA LAN</v>
      </c>
      <c r="C325" s="82" t="str">
        <f>[2]自有船应收租金!C267</f>
        <v>Heung-A</v>
      </c>
      <c r="D325" s="82" t="str">
        <f>[2]自有船应收租金!F267</f>
        <v>第15期</v>
      </c>
      <c r="E325" s="82" t="str">
        <f>[2]自有船应收租金!I267</f>
        <v>2018.11.25-2018.11.29</v>
      </c>
      <c r="F325" s="83">
        <f>[2]自有船应收租金!V267</f>
        <v>0</v>
      </c>
      <c r="G325" s="82">
        <f>[2]自有船应收租金!AA267</f>
        <v>20466.6666666667</v>
      </c>
      <c r="H325" s="82">
        <f>IF([2]自有船应收租金!AB267="","",[2]自有船应收租金!AB267)</f>
        <v>20466.67</v>
      </c>
      <c r="I325" s="82">
        <f>[2]自有船应收租金!Y267</f>
        <v>0</v>
      </c>
    </row>
    <row r="326" s="59" customFormat="1" ht="12" customHeight="1" spans="2:9">
      <c r="B326" s="82" t="str">
        <f>[2]自有船应收租金!B268</f>
        <v>ACACIA LAN</v>
      </c>
      <c r="C326" s="82" t="str">
        <f>[2]自有船应收租金!C268</f>
        <v>Heung-A</v>
      </c>
      <c r="D326" s="82" t="str">
        <f>[2]自有船应收租金!F268</f>
        <v>第15期</v>
      </c>
      <c r="E326" s="82" t="str">
        <f>[2]自有船应收租金!I268</f>
        <v>2018.11.29-2018.12.10</v>
      </c>
      <c r="F326" s="83">
        <f>[2]自有船应收租金!V268</f>
        <v>0</v>
      </c>
      <c r="G326" s="82">
        <f>[2]自有船应收租金!AA268</f>
        <v>50920.8333333333</v>
      </c>
      <c r="H326" s="82">
        <f>IF([2]自有船应收租金!AB268="","",[2]自有船应收租金!AB268)</f>
        <v>50905.83</v>
      </c>
      <c r="I326" s="82">
        <f>[2]自有船应收租金!Y268</f>
        <v>0</v>
      </c>
    </row>
    <row r="327" s="59" customFormat="1" ht="12" customHeight="1" spans="2:9">
      <c r="B327" s="82" t="str">
        <f>[2]自有船应收租金!B269</f>
        <v>Heung-A Singapore</v>
      </c>
      <c r="C327" s="82" t="str">
        <f>[2]自有船应收租金!C269</f>
        <v>STM</v>
      </c>
      <c r="D327" s="82" t="str">
        <f>[2]自有船应收租金!F269</f>
        <v>prefinal</v>
      </c>
      <c r="E327" s="82" t="str">
        <f>[2]自有船应收租金!I269</f>
        <v>2018.11.04-2018.11.18</v>
      </c>
      <c r="F327" s="83">
        <f>[2]自有船应收租金!V269</f>
        <v>0</v>
      </c>
      <c r="G327" s="82">
        <f>[2]自有船应收租金!AA269</f>
        <v>-5339.48945416666</v>
      </c>
      <c r="H327" s="82">
        <f>IF([2]自有船应收租金!AB269="","",[2]自有船应收租金!AB269)</f>
        <v>-5339.49</v>
      </c>
      <c r="I327" s="82">
        <f>[2]自有船应收租金!Y269</f>
        <v>0</v>
      </c>
    </row>
    <row r="328" s="59" customFormat="1" ht="12" customHeight="1" spans="2:9">
      <c r="B328" s="82" t="str">
        <f>[2]自有船应收租金!B270</f>
        <v>ACACIA MAKOTO</v>
      </c>
      <c r="C328" s="82" t="str">
        <f>[2]自有船应收租金!C270</f>
        <v>STM</v>
      </c>
      <c r="D328" s="82" t="str">
        <f>[2]自有船应收租金!F270</f>
        <v>第11期</v>
      </c>
      <c r="E328" s="82" t="str">
        <f>[2]自有船应收租金!I270</f>
        <v>2018.11.26-2018.12.11</v>
      </c>
      <c r="F328" s="83">
        <f>[2]自有船应收租金!V270</f>
        <v>0</v>
      </c>
      <c r="G328" s="82">
        <f>[2]自有船应收租金!AA270</f>
        <v>87793.37</v>
      </c>
      <c r="H328" s="82">
        <f>IF([2]自有船应收租金!AB270="","",[2]自有船应收租金!AB270)</f>
        <v>87793.37</v>
      </c>
      <c r="I328" s="82" t="str">
        <f>[2]自有船应收租金!Y270</f>
        <v>船东费</v>
      </c>
    </row>
    <row r="329" s="59" customFormat="1" ht="12" customHeight="1" spans="2:9">
      <c r="B329" s="82" t="str">
        <f>[2]自有船应收租金!B271</f>
        <v>ACACIA VIRGO</v>
      </c>
      <c r="C329" s="82" t="str">
        <f>[2]自有船应收租金!C271</f>
        <v>CMS</v>
      </c>
      <c r="D329" s="82" t="str">
        <f>[2]自有船应收租金!F271</f>
        <v>第4期</v>
      </c>
      <c r="E329" s="82" t="str">
        <f>[2]自有船应收租金!I271</f>
        <v>2018.11.27-2018.12.12</v>
      </c>
      <c r="F329" s="83">
        <f>[2]自有船应收租金!V271</f>
        <v>0</v>
      </c>
      <c r="G329" s="82">
        <f>[2]自有船应收租金!AA271</f>
        <v>116338.356164384</v>
      </c>
      <c r="H329" s="82">
        <f>IF([2]自有船应收租金!AB271="","",[2]自有船应收租金!AB271)</f>
        <v>116314.75</v>
      </c>
      <c r="I329" s="82">
        <f>[2]自有船应收租金!Y271</f>
        <v>0</v>
      </c>
    </row>
    <row r="330" s="59" customFormat="1" ht="12" customHeight="1" spans="2:9">
      <c r="B330" s="82" t="str">
        <f>[2]自有船应收租金!B272</f>
        <v>OPDR LISBOA</v>
      </c>
      <c r="C330" s="82" t="str">
        <f>[2]自有船应收租金!C272</f>
        <v>MIS</v>
      </c>
      <c r="D330" s="82" t="str">
        <f>[2]自有船应收租金!F272</f>
        <v>第4期</v>
      </c>
      <c r="E330" s="82" t="str">
        <f>[2]自有船应收租金!I272</f>
        <v>2018.11.26-2018.12.11</v>
      </c>
      <c r="F330" s="83">
        <f>[2]自有船应收租金!V272</f>
        <v>0</v>
      </c>
      <c r="G330" s="82">
        <f>[2]自有船应收租金!AA272</f>
        <v>76036.9006849315</v>
      </c>
      <c r="H330" s="82">
        <f>IF([2]自有船应收租金!AB272="","",[2]自有船应收租金!AB272)</f>
        <v>76036.9</v>
      </c>
      <c r="I330" s="86" t="str">
        <f>[2]自有船应收租金!Y272</f>
        <v>1.25%佣金</v>
      </c>
    </row>
    <row r="331" s="59" customFormat="1" ht="12" customHeight="1" spans="2:9">
      <c r="B331" s="82" t="str">
        <f>[2]自有船应收租金!B273</f>
        <v>ACACIA ARIES</v>
      </c>
      <c r="C331" s="82" t="str">
        <f>[2]自有船应收租金!C273</f>
        <v>SCP</v>
      </c>
      <c r="D331" s="82" t="str">
        <f>[2]自有船应收租金!F273</f>
        <v>第6期</v>
      </c>
      <c r="E331" s="82" t="str">
        <f>[2]自有船应收租金!I273</f>
        <v>2018.11.27-2018.12.12</v>
      </c>
      <c r="F331" s="83">
        <f>[2]自有船应收租金!V273</f>
        <v>0</v>
      </c>
      <c r="G331" s="82">
        <f>[2]自有船应收租金!AA273</f>
        <v>8613.75</v>
      </c>
      <c r="H331" s="82">
        <f>IF([2]自有船应收租金!AB273="","",[2]自有船应收租金!AB273)</f>
        <v>8606.37</v>
      </c>
      <c r="I331" s="82" t="str">
        <f>[2]自有船应收租金!Y273</f>
        <v>1.25%佣金/船东费预留</v>
      </c>
    </row>
    <row r="332" s="59" customFormat="1" ht="12" customHeight="1" spans="2:9">
      <c r="B332" s="82" t="str">
        <f>[2]自有船应收租金!B274</f>
        <v>Heung-A Manila </v>
      </c>
      <c r="C332" s="82" t="str">
        <f>[2]自有船应收租金!C274</f>
        <v>STM</v>
      </c>
      <c r="D332" s="82" t="str">
        <f>[2]自有船应收租金!F274</f>
        <v>prefinal</v>
      </c>
      <c r="E332" s="82" t="str">
        <f>[2]自有船应收租金!I274</f>
        <v>2018.10.29-2018.11.06</v>
      </c>
      <c r="F332" s="83">
        <f>[2]自有船应收租金!V274</f>
        <v>0</v>
      </c>
      <c r="G332" s="82">
        <f>[2]自有船应收租金!AA274</f>
        <v>-84704.4175</v>
      </c>
      <c r="H332" s="82">
        <f>IF([2]自有船应收租金!AB274="","",[2]自有船应收租金!AB274)</f>
        <v>-84704.42</v>
      </c>
      <c r="I332" s="86" t="str">
        <f>[2]自有船应收租金!Y274</f>
        <v>1835EW-1840EW劳务费/船东费</v>
      </c>
    </row>
    <row r="333" s="59" customFormat="1" ht="12" customHeight="1" spans="2:9">
      <c r="B333" s="82" t="str">
        <f>[2]自有船应收租金!B275</f>
        <v>Heung-A Manila </v>
      </c>
      <c r="C333" s="82" t="str">
        <f>[2]自有船应收租金!C275</f>
        <v>STM</v>
      </c>
      <c r="D333" s="82" t="str">
        <f>[2]自有船应收租金!F275</f>
        <v>第1期</v>
      </c>
      <c r="E333" s="82" t="str">
        <f>[2]自有船应收租金!I275</f>
        <v>2018.11.16-2018.12.01</v>
      </c>
      <c r="F333" s="83">
        <f>[2]自有船应收租金!V275</f>
        <v>0</v>
      </c>
      <c r="G333" s="82">
        <f>[2]自有船应收租金!AA275</f>
        <v>188502.19</v>
      </c>
      <c r="H333" s="82">
        <f>IF([2]自有船应收租金!AB275="","",[2]自有船应收租金!AB275)</f>
        <v>188502.19</v>
      </c>
      <c r="I333" s="86">
        <f>[2]自有船应收租金!Y275</f>
        <v>0</v>
      </c>
    </row>
    <row r="334" s="59" customFormat="1" ht="12" customHeight="1" spans="2:9">
      <c r="B334" s="82" t="str">
        <f>[2]自有船应收租金!B276</f>
        <v>Heung-A Jakarta </v>
      </c>
      <c r="C334" s="82" t="str">
        <f>[2]自有船应收租金!C276</f>
        <v>Heung-A</v>
      </c>
      <c r="D334" s="82" t="str">
        <f>[2]自有船应收租金!F276</f>
        <v>第15期</v>
      </c>
      <c r="E334" s="82" t="str">
        <f>[2]自有船应收租金!I276</f>
        <v>2018.11.30-2018.12.15</v>
      </c>
      <c r="F334" s="83">
        <f>[2]自有船应收租金!V276</f>
        <v>0</v>
      </c>
      <c r="G334" s="82">
        <f>[2]自有船应收租金!AA276</f>
        <v>88078.44</v>
      </c>
      <c r="H334" s="82">
        <f>IF([2]自有船应收租金!AB276="","",[2]自有船应收租金!AB276)</f>
        <v>88059.82</v>
      </c>
      <c r="I334" s="86" t="str">
        <f>[2]自有船应收租金!Y276</f>
        <v>1.25%佣金/船东费</v>
      </c>
    </row>
    <row r="335" s="59" customFormat="1" ht="12" customHeight="1" spans="2:9">
      <c r="B335" s="82" t="str">
        <f>[2]自有船应收租金!B277</f>
        <v>ACACIA MING</v>
      </c>
      <c r="C335" s="82" t="str">
        <f>[2]自有船应收租金!C277</f>
        <v>ONE</v>
      </c>
      <c r="D335" s="82" t="str">
        <f>[2]自有船应收租金!F277</f>
        <v>第16期</v>
      </c>
      <c r="E335" s="82" t="str">
        <f>[2]自有船应收租金!I277</f>
        <v>2018.12.06-2018.12.21</v>
      </c>
      <c r="F335" s="83">
        <f>[2]自有船应收租金!V277</f>
        <v>0</v>
      </c>
      <c r="G335" s="82">
        <f>[2]自有船应收租金!AA277</f>
        <v>79344.6061643836</v>
      </c>
      <c r="H335" s="82">
        <f>IF([2]自有船应收租金!AB277="","",[2]自有船应收租金!AB277)</f>
        <v>79344.61</v>
      </c>
      <c r="I335" s="86" t="str">
        <f>[2]自有船应收租金!Y277</f>
        <v>1.25%佣金</v>
      </c>
    </row>
    <row r="336" s="59" customFormat="1" ht="12" customHeight="1" spans="2:9">
      <c r="B336" s="82" t="str">
        <f>[2]自有船应收租金!B278</f>
        <v>JRS CORVUS</v>
      </c>
      <c r="C336" s="82" t="str">
        <f>[2]自有船应收租金!C278</f>
        <v>ONE</v>
      </c>
      <c r="D336" s="82" t="str">
        <f>[2]自有船应收租金!F278</f>
        <v>第16期</v>
      </c>
      <c r="E336" s="82" t="str">
        <f>[2]自有船应收租金!I278</f>
        <v>2018.12.01-2018.12.16</v>
      </c>
      <c r="F336" s="83">
        <f>[2]自有船应收租金!V278</f>
        <v>0</v>
      </c>
      <c r="G336" s="82">
        <f>[2]自有船应收租金!AA278</f>
        <v>79344.6061643836</v>
      </c>
      <c r="H336" s="82">
        <f>IF([2]自有船应收租金!AB278="","",[2]自有船应收租金!AB278)</f>
        <v>79340.98</v>
      </c>
      <c r="I336" s="86" t="str">
        <f>[2]自有船应收租金!Y278</f>
        <v>1.25%佣金</v>
      </c>
    </row>
    <row r="337" s="59" customFormat="1" ht="12" customHeight="1" spans="2:9">
      <c r="B337" s="82" t="str">
        <f>[2]自有船应收租金!B279</f>
        <v>ACACIA VIRGO</v>
      </c>
      <c r="C337" s="82" t="str">
        <f>[2]自有船应收租金!C279</f>
        <v>CMS</v>
      </c>
      <c r="D337" s="82" t="str">
        <f>[2]自有船应收租金!F279</f>
        <v>第5期</v>
      </c>
      <c r="E337" s="82" t="str">
        <f>[2]自有船应收租金!I279</f>
        <v>2018.12.12-2018.12.27</v>
      </c>
      <c r="F337" s="83">
        <f>[2]自有船应收租金!V279</f>
        <v>0</v>
      </c>
      <c r="G337" s="82">
        <f>[2]自有船应收租金!AA279</f>
        <v>116338.356164384</v>
      </c>
      <c r="H337" s="82">
        <f>IF([2]自有船应收租金!AB279="","",[2]自有船应收租金!AB279)</f>
        <v>116314.73</v>
      </c>
      <c r="I337" s="86">
        <f>[2]自有船应收租金!Y279</f>
        <v>0</v>
      </c>
    </row>
    <row r="338" s="59" customFormat="1" ht="12" spans="2:9">
      <c r="B338" s="82" t="str">
        <f>[2]自有船应收租金!B280</f>
        <v>ACACIA LEO</v>
      </c>
      <c r="C338" s="82" t="str">
        <f>[2]自有船应收租金!C280</f>
        <v>WHL</v>
      </c>
      <c r="D338" s="82" t="str">
        <f>[2]自有船应收租金!F280</f>
        <v>final</v>
      </c>
      <c r="E338" s="82" t="str">
        <f>[2]自有船应收租金!I280</f>
        <v>2018.05.13-2018.06.12</v>
      </c>
      <c r="F338" s="83">
        <f>[2]自有船应收租金!V280</f>
        <v>0</v>
      </c>
      <c r="G338" s="82">
        <f>[2]自有船应收租金!AA280</f>
        <v>12996.77</v>
      </c>
      <c r="H338" s="82">
        <f>IF([2]自有船应收租金!AB280="","",[2]自有船应收租金!AB280)</f>
        <v>12989.71</v>
      </c>
      <c r="I338" s="86" t="str">
        <f>[2]自有船应收租金!Y280</f>
        <v>船东费预留</v>
      </c>
    </row>
    <row r="339" s="59" customFormat="1" ht="12" spans="2:9">
      <c r="B339" s="82" t="str">
        <f>[2]自有船应收租金!B281</f>
        <v>ACACIA TAURUS</v>
      </c>
      <c r="C339" s="82" t="str">
        <f>[2]自有船应收租金!C281</f>
        <v>COSCO</v>
      </c>
      <c r="D339" s="82" t="str">
        <f>[2]自有船应收租金!F281</f>
        <v>final</v>
      </c>
      <c r="E339" s="82" t="str">
        <f>[2]自有船应收租金!I281</f>
        <v>2018.05.13-2018.05.14</v>
      </c>
      <c r="F339" s="83">
        <f>[2]自有船应收租金!V281</f>
        <v>0</v>
      </c>
      <c r="G339" s="82">
        <f>[2]自有船应收租金!AA281</f>
        <v>1857.26</v>
      </c>
      <c r="H339" s="82">
        <f>IF([2]自有船应收租金!AB281="","",[2]自有船应收租金!AB281)</f>
        <v>1857.26</v>
      </c>
      <c r="I339" s="86" t="str">
        <f>[2]自有船应收租金!Y281</f>
        <v>船东费预留/船东费</v>
      </c>
    </row>
    <row r="340" s="59" customFormat="1" ht="12" spans="2:9">
      <c r="B340" s="82" t="str">
        <f>[2]自有船应收租金!B282</f>
        <v>ACACIA TAURUS</v>
      </c>
      <c r="C340" s="82" t="str">
        <f>[2]自有船应收租金!C282</f>
        <v>SNL</v>
      </c>
      <c r="D340" s="82" t="str">
        <f>[2]自有船应收租金!F282</f>
        <v>final</v>
      </c>
      <c r="E340" s="82" t="str">
        <f>[2]自有船应收租金!I282</f>
        <v>2018.06.15-2018.06.24</v>
      </c>
      <c r="F340" s="83">
        <f>[2]自有船应收租金!V282</f>
        <v>0</v>
      </c>
      <c r="G340" s="82">
        <f>[2]自有船应收租金!AA282</f>
        <v>4142.13</v>
      </c>
      <c r="H340" s="82">
        <f>IF([2]自有船应收租金!AB282="","",[2]自有船应收租金!AB282)</f>
        <v>4102.3</v>
      </c>
      <c r="I340" s="86" t="str">
        <f>[2]自有船应收租金!Y282</f>
        <v>船东费预留/船东费</v>
      </c>
    </row>
    <row r="341" s="59" customFormat="1" ht="12" spans="2:9">
      <c r="B341" s="82" t="str">
        <f>[2]自有船应收租金!B283</f>
        <v>ACACIA VIRGO</v>
      </c>
      <c r="C341" s="82" t="str">
        <f>[2]自有船应收租金!C283</f>
        <v>SNL</v>
      </c>
      <c r="D341" s="82" t="str">
        <f>[2]自有船应收租金!F283</f>
        <v>final</v>
      </c>
      <c r="E341" s="82" t="str">
        <f>[2]自有船应收租金!I283</f>
        <v>2018.09.19-2018.09.26</v>
      </c>
      <c r="F341" s="83">
        <f>[2]自有船应收租金!V283</f>
        <v>0</v>
      </c>
      <c r="G341" s="82">
        <f>[2]自有船应收租金!AA283</f>
        <v>2759.9</v>
      </c>
      <c r="H341" s="82">
        <f>IF([2]自有船应收租金!AB283="","",[2]自有船应收租金!AB283)</f>
        <v>2735.26</v>
      </c>
      <c r="I341" s="86" t="str">
        <f>[2]自有船应收租金!Y283</f>
        <v>船东费预留/船东费</v>
      </c>
    </row>
    <row r="342" s="59" customFormat="1" ht="12" customHeight="1" spans="2:9">
      <c r="B342" s="82" t="str">
        <f>[2]自有船应收租金!B284</f>
        <v>Heung-A Manila </v>
      </c>
      <c r="C342" s="82" t="str">
        <f>[2]自有船应收租金!C284</f>
        <v>Heung-A</v>
      </c>
      <c r="D342" s="82" t="str">
        <f>[2]自有船应收租金!F284</f>
        <v>final</v>
      </c>
      <c r="E342" s="82" t="str">
        <f>[2]自有船应收租金!I284</f>
        <v>2018.07.03-2018.07.08</v>
      </c>
      <c r="F342" s="83">
        <f>[2]自有船应收租金!V284</f>
        <v>0</v>
      </c>
      <c r="G342" s="82">
        <f>[2]自有船应收租金!AA284</f>
        <v>5000</v>
      </c>
      <c r="H342" s="82">
        <f>IF([2]自有船应收租金!AB284="","",[2]自有船应收租金!AB284)</f>
        <v>5000</v>
      </c>
      <c r="I342" s="86" t="str">
        <f>[2]自有船应收租金!Y284</f>
        <v>船东费预留</v>
      </c>
    </row>
    <row r="343" s="59" customFormat="1" ht="12" customHeight="1" spans="2:9">
      <c r="B343" s="82" t="str">
        <f>[2]自有船应收租金!B285</f>
        <v>Heung-A Manila </v>
      </c>
      <c r="C343" s="82" t="str">
        <f>[2]自有船应收租金!C285</f>
        <v>Heung-A</v>
      </c>
      <c r="D343" s="82" t="str">
        <f>[2]自有船应收租金!F285</f>
        <v>final</v>
      </c>
      <c r="E343" s="82" t="str">
        <f>[2]自有船应收租金!I285</f>
        <v>2018.08.03-2018.08.12</v>
      </c>
      <c r="F343" s="83">
        <f>[2]自有船应收租金!V285</f>
        <v>0</v>
      </c>
      <c r="G343" s="82">
        <f>[2]自有船应收租金!AA285</f>
        <v>2444.62</v>
      </c>
      <c r="H343" s="82">
        <f>IF([2]自有船应收租金!AB285="","",[2]自有船应收租金!AB285)</f>
        <v>2425.95</v>
      </c>
      <c r="I343" s="86" t="str">
        <f>[2]自有船应收租金!Y285</f>
        <v>船东费预留/船东费/接还船检验费</v>
      </c>
    </row>
    <row r="344" s="59" customFormat="1" ht="12" customHeight="1" spans="2:9">
      <c r="B344" s="82" t="str">
        <f>[2]自有船应收租金!B286</f>
        <v>ACACIA LIBRA</v>
      </c>
      <c r="C344" s="82" t="str">
        <f>[2]自有船应收租金!C286</f>
        <v>STX PO</v>
      </c>
      <c r="D344" s="82" t="str">
        <f>[2]自有船应收租金!F286</f>
        <v>final</v>
      </c>
      <c r="E344" s="82" t="str">
        <f>[2]自有船应收租金!I286</f>
        <v>2018.09.22-2018.11.09</v>
      </c>
      <c r="F344" s="83">
        <f>[2]自有船应收租金!V286</f>
        <v>0</v>
      </c>
      <c r="G344" s="82">
        <f>[2]自有船应收租金!AA286</f>
        <v>8000</v>
      </c>
      <c r="H344" s="82">
        <f>IF([2]自有船应收租金!AB286="","",[2]自有船应收租金!AB286)</f>
        <v>7980</v>
      </c>
      <c r="I344" s="86" t="str">
        <f>[2]自有船应收租金!Y286</f>
        <v>船东费预留</v>
      </c>
    </row>
    <row r="345" s="59" customFormat="1" ht="12" customHeight="1" spans="2:9">
      <c r="B345" s="82" t="str">
        <f>[2]自有船应收租金!B287</f>
        <v>OPDR LISBOA</v>
      </c>
      <c r="C345" s="82" t="str">
        <f>[2]自有船应收租金!C287</f>
        <v>CMS</v>
      </c>
      <c r="D345" s="82" t="str">
        <f>[2]自有船应收租金!F287</f>
        <v>final</v>
      </c>
      <c r="E345" s="82" t="str">
        <f>[2]自有船应收租金!I287</f>
        <v>2018.09.06-2018.09.25</v>
      </c>
      <c r="F345" s="83">
        <f>[2]自有船应收租金!V287</f>
        <v>0</v>
      </c>
      <c r="G345" s="82">
        <f>[2]自有船应收租金!AA287</f>
        <v>4100</v>
      </c>
      <c r="H345" s="82">
        <f>IF([2]自有船应收租金!AB287="","",[2]自有船应收租金!AB287)</f>
        <v>4071.72</v>
      </c>
      <c r="I345" s="86" t="str">
        <f>[2]自有船应收租金!Y287</f>
        <v>船东费预留/接还船检验费</v>
      </c>
    </row>
    <row r="346" s="59" customFormat="1" ht="12" customHeight="1" spans="2:9">
      <c r="B346" s="82" t="str">
        <f>[2]自有船应收租金!B288</f>
        <v>ACACIA LEO</v>
      </c>
      <c r="C346" s="82" t="str">
        <f>[2]自有船应收租金!C288</f>
        <v>FESCO</v>
      </c>
      <c r="D346" s="82" t="str">
        <f>[2]自有船应收租金!F288</f>
        <v>第12期</v>
      </c>
      <c r="E346" s="82" t="str">
        <f>[2]自有船应收租金!I288</f>
        <v>2018.12.08-2018.12.23</v>
      </c>
      <c r="F346" s="83">
        <f>[2]自有船应收租金!V288</f>
        <v>0</v>
      </c>
      <c r="G346" s="82">
        <f>[2]自有船应收租金!AA288</f>
        <v>89150</v>
      </c>
      <c r="H346" s="82">
        <f>IF([2]自有船应收租金!AB288="","",[2]自有船应收租金!AB288)</f>
        <v>89130.64</v>
      </c>
      <c r="I346" s="86">
        <f>[2]自有船应收租金!Y288</f>
        <v>0</v>
      </c>
    </row>
    <row r="347" s="59" customFormat="1" ht="12" customHeight="1" spans="2:9">
      <c r="B347" s="82" t="str">
        <f>[2]自有船应收租金!B289</f>
        <v>ACACIA TAURUS</v>
      </c>
      <c r="C347" s="82" t="str">
        <f>[2]自有船应收租金!C289</f>
        <v>STM</v>
      </c>
      <c r="D347" s="82" t="str">
        <f>[2]自有船应收租金!F289</f>
        <v>第11期</v>
      </c>
      <c r="E347" s="82" t="str">
        <f>[2]自有船应收租金!I289</f>
        <v>2018.12.04-2018.12.19</v>
      </c>
      <c r="F347" s="83">
        <f>[2]自有船应收租金!V289</f>
        <v>0</v>
      </c>
      <c r="G347" s="82">
        <f>[2]自有船应收租金!AA289</f>
        <v>60650</v>
      </c>
      <c r="H347" s="82">
        <f>IF([2]自有船应收租金!AB289="","",[2]自有船应收租金!AB289)</f>
        <v>60650</v>
      </c>
      <c r="I347" s="86">
        <f>[2]自有船应收租金!Y289</f>
        <v>0</v>
      </c>
    </row>
    <row r="348" s="59" customFormat="1" ht="12" customHeight="1" spans="2:9">
      <c r="B348" s="82" t="str">
        <f>[2]自有船应收租金!B290</f>
        <v>CONMAR HAWK</v>
      </c>
      <c r="C348" s="82" t="str">
        <f>[2]自有船应收租金!C290</f>
        <v>CMS</v>
      </c>
      <c r="D348" s="82" t="str">
        <f>[2]自有船应收租金!F290</f>
        <v>第22期</v>
      </c>
      <c r="E348" s="82" t="str">
        <f>[2]自有船应收租金!I290</f>
        <v>2018.12.09-2018.12.24</v>
      </c>
      <c r="F348" s="83">
        <f>[2]自有船应收租金!V290</f>
        <v>0</v>
      </c>
      <c r="G348" s="82">
        <f>[2]自有船应收租金!AA290</f>
        <v>79048.7157534247</v>
      </c>
      <c r="H348" s="82">
        <f>IF([2]自有船应收租金!AB290="","",[2]自有船应收租金!AB290)</f>
        <v>79028.72</v>
      </c>
      <c r="I348" s="86" t="str">
        <f>[2]自有船应收租金!Y290</f>
        <v>1.25%佣金</v>
      </c>
    </row>
    <row r="349" s="59" customFormat="1" ht="12" customHeight="1" spans="2:9">
      <c r="B349" s="82" t="str">
        <f>[2]自有船应收租金!B291</f>
        <v>OPDR LISBOA</v>
      </c>
      <c r="C349" s="82" t="str">
        <f>[2]自有船应收租金!C291</f>
        <v>MIS</v>
      </c>
      <c r="D349" s="82" t="str">
        <f>[2]自有船应收租金!F291</f>
        <v>第5期</v>
      </c>
      <c r="E349" s="82" t="str">
        <f>[2]自有船应收租金!I291</f>
        <v>2018.12.11-2018.12.26</v>
      </c>
      <c r="F349" s="83">
        <f>[2]自有船应收租金!V291</f>
        <v>0</v>
      </c>
      <c r="G349" s="82">
        <f>[2]自有船应收租金!AA291</f>
        <v>75652.2814541623</v>
      </c>
      <c r="H349" s="82">
        <f>IF([2]自有船应收租金!AB291="","",[2]自有船应收租金!AB291)</f>
        <v>75652.28</v>
      </c>
      <c r="I349" s="86" t="str">
        <f>[2]自有船应收租金!Y291</f>
        <v>1.25%佣金/船东费/交船检验费</v>
      </c>
    </row>
    <row r="350" s="59" customFormat="1" ht="12" customHeight="1" spans="2:9">
      <c r="B350" s="82" t="str">
        <f>[2]自有船应收租金!B292</f>
        <v>JRS CARINA</v>
      </c>
      <c r="C350" s="82" t="str">
        <f>[2]自有船应收租金!C292</f>
        <v>CCL</v>
      </c>
      <c r="D350" s="82" t="str">
        <f>[2]自有船应收租金!F292</f>
        <v>第12期</v>
      </c>
      <c r="E350" s="82" t="str">
        <f>[2]自有船应收租金!I292</f>
        <v>2018.12.12-2018.12.27</v>
      </c>
      <c r="F350" s="83">
        <f>[2]自有船应收租金!V292</f>
        <v>0</v>
      </c>
      <c r="G350" s="82">
        <f>[2]自有船应收租金!AA292</f>
        <v>73149.92</v>
      </c>
      <c r="H350" s="82">
        <f>IF([2]自有船应收租金!AB292="","",[2]自有船应收租金!AB292)</f>
        <v>73147.52</v>
      </c>
      <c r="I350" s="86" t="str">
        <f>[2]自有船应收租金!Y292</f>
        <v>船东费</v>
      </c>
    </row>
    <row r="351" s="59" customFormat="1" ht="12" customHeight="1" spans="2:9">
      <c r="B351" s="82" t="str">
        <f>[2]自有船应收租金!B293</f>
        <v>ACACIA LAN</v>
      </c>
      <c r="C351" s="82" t="str">
        <f>[2]自有船应收租金!C293</f>
        <v>Heung-A</v>
      </c>
      <c r="D351" s="82" t="str">
        <f>[2]自有船应收租金!F293</f>
        <v>第16期</v>
      </c>
      <c r="E351" s="82" t="str">
        <f>[2]自有船应收租金!I293</f>
        <v>2018.12.10-2018.12.25</v>
      </c>
      <c r="F351" s="83">
        <f>[2]自有船应收租金!V293</f>
        <v>0</v>
      </c>
      <c r="G351" s="82">
        <f>[2]自有船应收租金!AA293</f>
        <v>69437.5</v>
      </c>
      <c r="H351" s="82">
        <f>IF([2]自有船应收租金!AB293="","",[2]自有船应收租金!AB293)</f>
        <v>69422.5</v>
      </c>
      <c r="I351" s="86">
        <f>[2]自有船应收租金!Y293</f>
        <v>0</v>
      </c>
    </row>
    <row r="352" s="59" customFormat="1" ht="12" customHeight="1" spans="2:9">
      <c r="B352" s="82" t="str">
        <f>[2]自有船应收租金!B294</f>
        <v>ACACIA MAKOTO</v>
      </c>
      <c r="C352" s="82" t="str">
        <f>[2]自有船应收租金!C294</f>
        <v>STM</v>
      </c>
      <c r="D352" s="82" t="str">
        <f>[2]自有船应收租金!F294</f>
        <v>第12期</v>
      </c>
      <c r="E352" s="82" t="str">
        <f>[2]自有船应收租金!I294</f>
        <v>2018.12.11-2018.12.26</v>
      </c>
      <c r="F352" s="83">
        <f>[2]自有船应收租金!V294</f>
        <v>0</v>
      </c>
      <c r="G352" s="82">
        <f>[2]自有船应收租金!AA294</f>
        <v>91200</v>
      </c>
      <c r="H352" s="82">
        <f>IF([2]自有船应收租金!AB294="","",[2]自有船应收租金!AB294)</f>
        <v>91200</v>
      </c>
      <c r="I352" s="86">
        <f>[2]自有船应收租金!Y294</f>
        <v>0</v>
      </c>
    </row>
    <row r="353" s="59" customFormat="1" ht="12" customHeight="1" spans="2:9">
      <c r="B353" s="82" t="str">
        <f>[2]自有船应收租金!B295</f>
        <v>CONMAR HAWK</v>
      </c>
      <c r="C353" s="82" t="str">
        <f>[2]自有船应收租金!C295</f>
        <v>CMS</v>
      </c>
      <c r="D353" s="82" t="str">
        <f>[2]自有船应收租金!F295</f>
        <v>第23期</v>
      </c>
      <c r="E353" s="82" t="str">
        <f>[2]自有船应收租金!I295</f>
        <v>2018.12.24-2019.01.08</v>
      </c>
      <c r="F353" s="83">
        <f>[2]自有船应收租金!V295</f>
        <v>0</v>
      </c>
      <c r="G353" s="82">
        <f>[2]自有船应收租金!AA295</f>
        <v>79048.7157534247</v>
      </c>
      <c r="H353" s="82">
        <f>IF([2]自有船应收租金!AB295="","",[2]自有船应收租金!AB295)</f>
        <v>79028.72</v>
      </c>
      <c r="I353" s="86" t="str">
        <f>[2]自有船应收租金!Y295</f>
        <v>1.25%佣金</v>
      </c>
    </row>
    <row r="354" s="59" customFormat="1" ht="12" customHeight="1" spans="2:9">
      <c r="B354" s="82" t="str">
        <f>[2]自有船应收租金!B296</f>
        <v>ACACIA MING</v>
      </c>
      <c r="C354" s="82" t="str">
        <f>[2]自有船应收租金!C296</f>
        <v>ONE</v>
      </c>
      <c r="D354" s="82" t="str">
        <f>[2]自有船应收租金!F296</f>
        <v>第17期</v>
      </c>
      <c r="E354" s="82" t="str">
        <f>[2]自有船应收租金!I296</f>
        <v>2018.12.21-2019.01.05</v>
      </c>
      <c r="F354" s="83">
        <f>[2]自有船应收租金!V296</f>
        <v>0</v>
      </c>
      <c r="G354" s="82">
        <f>[2]自有船应收租金!AA296</f>
        <v>78617.5861643836</v>
      </c>
      <c r="H354" s="82">
        <f>IF([2]自有船应收租金!AB296="","",[2]自有船应收租金!AB296)</f>
        <v>78617.59</v>
      </c>
      <c r="I354" s="86" t="str">
        <f>[2]自有船应收租金!Y296</f>
        <v>1.25%佣金/冷箱劳务费（18.08.30-18.10.25）/停租2018.11.07 0.10139天</v>
      </c>
    </row>
    <row r="355" s="59" customFormat="1" ht="12" customHeight="1" spans="2:9">
      <c r="B355" s="82" t="str">
        <f>[2]自有船应收租金!B297</f>
        <v>ACACIA ARIES</v>
      </c>
      <c r="C355" s="82" t="str">
        <f>[2]自有船应收租金!C297</f>
        <v>SCP</v>
      </c>
      <c r="D355" s="82" t="str">
        <f>[2]自有船应收租金!F297</f>
        <v>第7期</v>
      </c>
      <c r="E355" s="82" t="str">
        <f>[2]自有船应收租金!I297</f>
        <v>2018.12.12-2018.12.13</v>
      </c>
      <c r="F355" s="83">
        <f>[2]自有船应收租金!V297</f>
        <v>0</v>
      </c>
      <c r="G355" s="82">
        <f>[2]自有船应收租金!AA297</f>
        <v>2193.14095</v>
      </c>
      <c r="H355" s="82">
        <f>IF([2]自有船应收租金!AB297="","",[2]自有船应收租金!AB297)</f>
        <v>1272.27</v>
      </c>
      <c r="I355" s="86" t="str">
        <f>[2]自有船应收租金!Y297</f>
        <v>1.25%佣金</v>
      </c>
    </row>
    <row r="356" s="59" customFormat="1" ht="12" customHeight="1" spans="2:9">
      <c r="B356" s="82" t="str">
        <f>[2]自有船应收租金!B298</f>
        <v>ACACIA ARIES</v>
      </c>
      <c r="C356" s="82" t="str">
        <f>[2]自有船应收租金!C298</f>
        <v>SCP</v>
      </c>
      <c r="D356" s="82" t="str">
        <f>[2]自有船应收租金!F298</f>
        <v>第7期</v>
      </c>
      <c r="E356" s="82" t="str">
        <f>[2]自有船应收租金!I298</f>
        <v>2018.12.13-2018.12.27</v>
      </c>
      <c r="F356" s="83">
        <f>[2]自有船应收租金!V298</f>
        <v>0</v>
      </c>
      <c r="G356" s="82">
        <f>[2]自有船应收租金!AA298</f>
        <v>63070.8395625</v>
      </c>
      <c r="H356" s="82">
        <f>IF([2]自有船应收租金!AB298="","",[2]自有船应收租金!AB298)</f>
        <v>59529.16</v>
      </c>
      <c r="I356" s="86" t="str">
        <f>[2]自有船应收租金!Y298</f>
        <v>1.25%佣金</v>
      </c>
    </row>
    <row r="357" s="59" customFormat="1" ht="12" customHeight="1" spans="2:9">
      <c r="B357" s="82" t="str">
        <f>[2]自有船应收租金!B299</f>
        <v>ACACIA LIBRA</v>
      </c>
      <c r="C357" s="82" t="str">
        <f>[2]自有船应收租金!C299</f>
        <v>STM</v>
      </c>
      <c r="D357" s="82" t="str">
        <f>[2]自有船应收租金!F299</f>
        <v>第1期</v>
      </c>
      <c r="E357" s="82" t="str">
        <f>[2]自有船应收租金!I299</f>
        <v>2018.12.01-2018.12.16</v>
      </c>
      <c r="F357" s="83">
        <f>[2]自有船应收租金!V299</f>
        <v>0</v>
      </c>
      <c r="G357" s="82">
        <f>[2]自有船应收租金!AA299</f>
        <v>262534.2</v>
      </c>
      <c r="H357" s="82">
        <f>IF([2]自有船应收租金!AB299="","",[2]自有船应收租金!AB299)</f>
        <v>262534.2</v>
      </c>
      <c r="I357" s="86">
        <f>[2]自有船应收租金!Y299</f>
        <v>0</v>
      </c>
    </row>
    <row r="358" s="59" customFormat="1" ht="12" customHeight="1" spans="2:9">
      <c r="B358" s="82" t="str">
        <f>[2]自有船应收租金!B300</f>
        <v>Heung-A Singapore</v>
      </c>
      <c r="C358" s="82" t="str">
        <f>[2]自有船应收租金!C300</f>
        <v>SNL</v>
      </c>
      <c r="D358" s="82" t="str">
        <f>[2]自有船应收租金!F300</f>
        <v>第1期</v>
      </c>
      <c r="E358" s="82" t="str">
        <f>[2]自有船应收租金!I300</f>
        <v>2018.12.10-2018.12.25</v>
      </c>
      <c r="F358" s="83">
        <f>[2]自有船应收租金!V300</f>
        <v>0</v>
      </c>
      <c r="G358" s="82">
        <f>[2]自有船应收租金!AA300</f>
        <v>67825</v>
      </c>
      <c r="H358" s="82">
        <f>IF([2]自有船应收租金!AB300="","",[2]自有船应收租金!AB300)</f>
        <v>67798.88</v>
      </c>
      <c r="I358" s="86">
        <f>[2]自有船应收租金!Y300</f>
        <v>0</v>
      </c>
    </row>
    <row r="359" s="59" customFormat="1" ht="12" customHeight="1" spans="2:9">
      <c r="B359" s="82" t="str">
        <f>[2]自有船应收租金!B301</f>
        <v>JRS CORVUS</v>
      </c>
      <c r="C359" s="82" t="str">
        <f>[2]自有船应收租金!C301</f>
        <v>ONE</v>
      </c>
      <c r="D359" s="82" t="str">
        <f>[2]自有船应收租金!F301</f>
        <v>第17期</v>
      </c>
      <c r="E359" s="82" t="str">
        <f>[2]自有船应收租金!I301</f>
        <v>2018.12.16-2018.12.31</v>
      </c>
      <c r="F359" s="83">
        <f>[2]自有船应收租金!V301</f>
        <v>0</v>
      </c>
      <c r="G359" s="82">
        <f>[2]自有船应收租金!AA301</f>
        <v>79344.6061643836</v>
      </c>
      <c r="H359" s="82">
        <f>IF([2]自有船应收租金!AB301="","",[2]自有船应收租金!AB301)</f>
        <v>79340.99</v>
      </c>
      <c r="I359" s="86" t="str">
        <f>[2]自有船应收租金!Y301</f>
        <v>1.25%佣金</v>
      </c>
    </row>
    <row r="360" s="59" customFormat="1" ht="12" customHeight="1" spans="2:9">
      <c r="B360" s="82" t="str">
        <f>[2]自有船应收租金!B302</f>
        <v>Heung-A Manila</v>
      </c>
      <c r="C360" s="82" t="str">
        <f>[2]自有船应收租金!C302</f>
        <v>STM</v>
      </c>
      <c r="D360" s="82" t="str">
        <f>[2]自有船应收租金!F302</f>
        <v>prefinal</v>
      </c>
      <c r="E360" s="82" t="str">
        <f>[2]自有船应收租金!I302</f>
        <v>2018.12.01-2018.12.02</v>
      </c>
      <c r="F360" s="83">
        <f>[2]自有船应收租金!V302</f>
        <v>0</v>
      </c>
      <c r="G360" s="82">
        <f>[2]自有船应收租金!AA302</f>
        <v>-128570.3645</v>
      </c>
      <c r="H360" s="82">
        <f>IF([2]自有船应收租金!AB302="","",[2]自有船应收租金!AB302)</f>
        <v>-128570.36</v>
      </c>
      <c r="I360" s="86" t="str">
        <f>[2]自有船应收租金!Y302</f>
        <v>船东费</v>
      </c>
    </row>
    <row r="361" s="59" customFormat="1" ht="12" customHeight="1" spans="2:9">
      <c r="B361" s="82" t="str">
        <f>[2]自有船应收租金!B303</f>
        <v>Heung-A Singapore</v>
      </c>
      <c r="C361" s="82" t="str">
        <f>[2]自有船应收租金!C303</f>
        <v>STM</v>
      </c>
      <c r="D361" s="82" t="str">
        <f>[2]自有船应收租金!F303</f>
        <v>prefinal2</v>
      </c>
      <c r="E361" s="82" t="str">
        <f>[2]自有船应收租金!I303</f>
        <v>2018.11.04-2018.11.18</v>
      </c>
      <c r="F361" s="83">
        <f>[2]自有船应收租金!V303</f>
        <v>0</v>
      </c>
      <c r="G361" s="82">
        <f>[2]自有船应收租金!AA303</f>
        <v>150.03</v>
      </c>
      <c r="H361" s="82">
        <f>IF([2]自有船应收租金!AB303="","",[2]自有船应收租金!AB303)</f>
        <v>150.03</v>
      </c>
      <c r="I361" s="86" t="str">
        <f>[2]自有船应收租金!Y303</f>
        <v>船东费/v.1846ew 劳务费</v>
      </c>
    </row>
    <row r="362" s="59" customFormat="1" ht="12" customHeight="1" spans="2:9">
      <c r="B362" s="82" t="str">
        <f>[2]自有船应收租金!B304</f>
        <v>ACACIA TAURUS</v>
      </c>
      <c r="C362" s="82" t="str">
        <f>[2]自有船应收租金!C304</f>
        <v>STM</v>
      </c>
      <c r="D362" s="82" t="str">
        <f>[2]自有船应收租金!F304</f>
        <v>第12期</v>
      </c>
      <c r="E362" s="82" t="str">
        <f>[2]自有船应收租金!I304</f>
        <v>2018.12.19-2019.01.03</v>
      </c>
      <c r="F362" s="83">
        <f>[2]自有船应收租金!V304</f>
        <v>0</v>
      </c>
      <c r="G362" s="82">
        <f>[2]自有船应收租金!AA304</f>
        <v>60343.87</v>
      </c>
      <c r="H362" s="82">
        <f>IF([2]自有船应收租金!AB304="","",[2]自有船应收租金!AB304)</f>
        <v>60343.87</v>
      </c>
      <c r="I362" s="86" t="str">
        <f>[2]自有船应收租金!Y304</f>
        <v>船东费</v>
      </c>
    </row>
    <row r="363" s="59" customFormat="1" ht="12" customHeight="1" spans="2:9">
      <c r="B363" s="82" t="str">
        <f>[2]自有船应收租金!B305</f>
        <v>ACACIA LEO</v>
      </c>
      <c r="C363" s="82" t="str">
        <f>[2]自有船应收租金!C305</f>
        <v>FESCO</v>
      </c>
      <c r="D363" s="82" t="str">
        <f>[2]自有船应收租金!F305</f>
        <v>第13期</v>
      </c>
      <c r="E363" s="82" t="str">
        <f>[2]自有船应收租金!I305</f>
        <v>2018.12.23-2019.01.01</v>
      </c>
      <c r="F363" s="83">
        <f>[2]自有船应收租金!V305</f>
        <v>0</v>
      </c>
      <c r="G363" s="82">
        <f>[2]自有船应收租金!AA305</f>
        <v>51137.66</v>
      </c>
      <c r="H363" s="82">
        <f>IF([2]自有船应收租金!AB305="","",[2]自有船应收租金!AB305)</f>
        <v>51137.66</v>
      </c>
      <c r="I363" s="86">
        <f>[2]自有船应收租金!Y305</f>
        <v>0</v>
      </c>
    </row>
    <row r="364" s="59" customFormat="1" ht="12" customHeight="1" spans="2:9">
      <c r="B364" s="82" t="str">
        <f>[2]自有船应收租金!B306</f>
        <v>ACACIA LEO</v>
      </c>
      <c r="C364" s="82" t="str">
        <f>[2]自有船应收租金!C306</f>
        <v>FESCO</v>
      </c>
      <c r="D364" s="82" t="str">
        <f>[2]自有船应收租金!F306</f>
        <v>第13期</v>
      </c>
      <c r="E364" s="82" t="str">
        <f>[2]自有船应收租金!I306</f>
        <v>2019.01.01-2019.01.07</v>
      </c>
      <c r="F364" s="83">
        <f>[2]自有船应收租金!V306</f>
        <v>0</v>
      </c>
      <c r="G364" s="82">
        <f>[2]自有船应收租金!AA306</f>
        <v>34846.04</v>
      </c>
      <c r="H364" s="82">
        <f>IF([2]自有船应收租金!AB306="","",[2]自有船应收租金!AB306)</f>
        <v>34826.67</v>
      </c>
      <c r="I364" s="86">
        <f>[2]自有船应收租金!Y306</f>
        <v>0</v>
      </c>
    </row>
    <row r="365" s="59" customFormat="1" ht="12" customHeight="1" spans="2:9">
      <c r="B365" s="82" t="str">
        <f>[2]自有船应收租金!B307</f>
        <v>Heung-A Jakarta </v>
      </c>
      <c r="C365" s="82" t="str">
        <f>[2]自有船应收租金!C307</f>
        <v>Heung-A</v>
      </c>
      <c r="D365" s="82" t="str">
        <f>[2]自有船应收租金!F307</f>
        <v>第16期</v>
      </c>
      <c r="E365" s="82" t="str">
        <f>[2]自有船应收租金!I307</f>
        <v>2018.12.15-2018.12.30</v>
      </c>
      <c r="F365" s="83">
        <f>[2]自有船应收租金!V307</f>
        <v>0</v>
      </c>
      <c r="G365" s="82">
        <f>[2]自有船应收租金!AA307</f>
        <v>88668.75</v>
      </c>
      <c r="H365" s="82">
        <f>IF([2]自有船应收租金!AB307="","",[2]自有船应收租金!AB307)</f>
        <v>88650.13</v>
      </c>
      <c r="I365" s="86" t="str">
        <f>[2]自有船应收租金!Y307</f>
        <v>1.25%佣金</v>
      </c>
    </row>
    <row r="366" s="59" customFormat="1" ht="12" customHeight="1" spans="2:9">
      <c r="B366" s="82" t="str">
        <f>[2]自有船应收租金!B308</f>
        <v>ACACIA LIBRA</v>
      </c>
      <c r="C366" s="82" t="str">
        <f>[2]自有船应收租金!C308</f>
        <v>STM</v>
      </c>
      <c r="D366" s="82" t="str">
        <f>[2]自有船应收租金!F308</f>
        <v>第2期</v>
      </c>
      <c r="E366" s="82" t="str">
        <f>[2]自有船应收租金!I308</f>
        <v>2018.12.16-2018.12.31</v>
      </c>
      <c r="F366" s="83">
        <f>[2]自有船应收租金!V308</f>
        <v>0</v>
      </c>
      <c r="G366" s="82">
        <f>[2]自有船应收租金!AA308</f>
        <v>90650</v>
      </c>
      <c r="H366" s="82">
        <f>IF([2]自有船应收租金!AB308="","",[2]自有船应收租金!AB308)</f>
        <v>90650</v>
      </c>
      <c r="I366" s="86">
        <f>[2]自有船应收租金!Y308</f>
        <v>0</v>
      </c>
    </row>
    <row r="367" s="59" customFormat="1" ht="12" customHeight="1" spans="2:9">
      <c r="B367" s="82" t="str">
        <f>[2]自有船应收租金!B309</f>
        <v>ACACIA VIRGO</v>
      </c>
      <c r="C367" s="82" t="str">
        <f>[2]自有船应收租金!C309</f>
        <v>CMS</v>
      </c>
      <c r="D367" s="82" t="str">
        <f>[2]自有船应收租金!F309</f>
        <v>第6期</v>
      </c>
      <c r="E367" s="82" t="str">
        <f>[2]自有船应收租金!I309</f>
        <v>2018.12.27-2019.01.11</v>
      </c>
      <c r="F367" s="83">
        <f>[2]自有船应收租金!V309</f>
        <v>0</v>
      </c>
      <c r="G367" s="82">
        <f>[2]自有船应收租金!AA309</f>
        <v>116038.356164384</v>
      </c>
      <c r="H367" s="82">
        <f>IF([2]自有船应收租金!AB309="","",[2]自有船应收租金!AB309)</f>
        <v>116314.68</v>
      </c>
      <c r="I367" s="86" t="str">
        <f>[2]自有船应收租金!Y309</f>
        <v>接船检验费/船东费</v>
      </c>
    </row>
    <row r="368" s="59" customFormat="1" ht="12" customHeight="1" spans="2:9">
      <c r="B368" s="82" t="str">
        <f>[2]自有船应收租金!B310</f>
        <v>Heung-A Singapore</v>
      </c>
      <c r="C368" s="82" t="str">
        <f>[2]自有船应收租金!C310</f>
        <v>SNL</v>
      </c>
      <c r="D368" s="82" t="str">
        <f>[2]自有船应收租金!F310</f>
        <v>第2期</v>
      </c>
      <c r="E368" s="82" t="str">
        <f>[2]自有船应收租金!I310</f>
        <v>2018.12.25-2019.01.09</v>
      </c>
      <c r="F368" s="83">
        <f>[2]自有船应收租金!V310</f>
        <v>0</v>
      </c>
      <c r="G368" s="82">
        <f>[2]自有船应收租金!AA310</f>
        <v>67825</v>
      </c>
      <c r="H368" s="82">
        <f>IF([2]自有船应收租金!AB310="","",[2]自有船应收租金!AB310)</f>
        <v>67800.37</v>
      </c>
      <c r="I368" s="86">
        <f>[2]自有船应收租金!Y310</f>
        <v>0</v>
      </c>
    </row>
    <row r="369" s="59" customFormat="1" ht="12" customHeight="1" spans="2:9">
      <c r="B369" s="82" t="str">
        <f>[2]自有船应收租金!B311</f>
        <v>ACACIA MAKOTO</v>
      </c>
      <c r="C369" s="82" t="str">
        <f>[2]自有船应收租金!C311</f>
        <v>STM</v>
      </c>
      <c r="D369" s="82" t="str">
        <f>[2]自有船应收租金!F311</f>
        <v>第13期</v>
      </c>
      <c r="E369" s="82" t="str">
        <f>[2]自有船应收租金!I311</f>
        <v>2018.12.26-2019.01.10</v>
      </c>
      <c r="F369" s="83">
        <f>[2]自有船应收租金!V311</f>
        <v>0</v>
      </c>
      <c r="G369" s="82">
        <f>[2]自有船应收租金!AA311</f>
        <v>90421.71</v>
      </c>
      <c r="H369" s="82">
        <f>IF([2]自有船应收租金!AB311="","",[2]自有船应收租金!AB311)</f>
        <v>90421.71</v>
      </c>
      <c r="I369" s="86" t="str">
        <f>[2]自有船应收租金!Y311</f>
        <v>船东费</v>
      </c>
    </row>
    <row r="370" s="59" customFormat="1" ht="12" customHeight="1" spans="2:9">
      <c r="B370" s="82" t="str">
        <f>[2]自有船应收租金!B312</f>
        <v>ACACIA LAN</v>
      </c>
      <c r="C370" s="82" t="str">
        <f>[2]自有船应收租金!C312</f>
        <v>Heung-A</v>
      </c>
      <c r="D370" s="82" t="str">
        <f>[2]自有船应收租金!F312</f>
        <v>第17期</v>
      </c>
      <c r="E370" s="82" t="str">
        <f>[2]自有船应收租金!I312</f>
        <v>2018.12.25-2019.01.09</v>
      </c>
      <c r="F370" s="83">
        <f>[2]自有船应收租金!V312</f>
        <v>0</v>
      </c>
      <c r="G370" s="82">
        <f>[2]自有船应收租金!AA312</f>
        <v>69437.5</v>
      </c>
      <c r="H370" s="82">
        <f>IF([2]自有船应收租金!AB312="","",[2]自有船应收租金!AB312)</f>
        <v>69422.5</v>
      </c>
      <c r="I370" s="86">
        <f>[2]自有船应收租金!Y312</f>
        <v>0</v>
      </c>
    </row>
    <row r="371" s="59" customFormat="1" ht="12" customHeight="1" spans="2:9">
      <c r="B371" s="82" t="str">
        <f>[2]自有船应收租金!B313</f>
        <v>OPDR LISBOA</v>
      </c>
      <c r="C371" s="82" t="str">
        <f>[2]自有船应收租金!C313</f>
        <v>MIS</v>
      </c>
      <c r="D371" s="82" t="str">
        <f>[2]自有船应收租金!F313</f>
        <v>第6期</v>
      </c>
      <c r="E371" s="82" t="str">
        <f>[2]自有船应收租金!I313</f>
        <v>2018.12.26-2019.01.10</v>
      </c>
      <c r="F371" s="83">
        <f>[2]自有船应收租金!V313</f>
        <v>0</v>
      </c>
      <c r="G371" s="82">
        <f>[2]自有船应收租金!AA313</f>
        <v>76036.9006849315</v>
      </c>
      <c r="H371" s="82">
        <f>IF([2]自有船应收租金!AB313="","",[2]自有船应收租金!AB313)</f>
        <v>76036.9</v>
      </c>
      <c r="I371" s="86" t="str">
        <f>[2]自有船应收租金!Y313</f>
        <v>1.25%佣金</v>
      </c>
    </row>
    <row r="372" s="59" customFormat="1" ht="12" customHeight="1" spans="2:9">
      <c r="B372" s="82" t="str">
        <f>[2]自有船应收租金!B314</f>
        <v>JRS CORVUS</v>
      </c>
      <c r="C372" s="82" t="str">
        <f>[2]自有船应收租金!C314</f>
        <v>ONE</v>
      </c>
      <c r="D372" s="82" t="str">
        <f>[2]自有船应收租金!F314</f>
        <v>第18期</v>
      </c>
      <c r="E372" s="82" t="str">
        <f>[2]自有船应收租金!I314</f>
        <v>2018.12.31-2019.01.15</v>
      </c>
      <c r="F372" s="83">
        <f>[2]自有船应收租金!V314</f>
        <v>0</v>
      </c>
      <c r="G372" s="82">
        <f>[2]自有船应收租金!AA314</f>
        <v>79344.6061643836</v>
      </c>
      <c r="H372" s="82">
        <f>IF([2]自有船应收租金!AB314="","",[2]自有船应收租金!AB314)</f>
        <v>79340.99</v>
      </c>
      <c r="I372" s="86" t="str">
        <f>[2]自有船应收租金!Y314</f>
        <v>1.25%佣金</v>
      </c>
    </row>
    <row r="373" s="59" customFormat="1" ht="12" customHeight="1" spans="2:9">
      <c r="B373" s="82" t="str">
        <f>[2]自有船应收租金!B315</f>
        <v>JRS CARINA</v>
      </c>
      <c r="C373" s="82" t="str">
        <f>[2]自有船应收租金!C315</f>
        <v>CCL</v>
      </c>
      <c r="D373" s="82" t="str">
        <f>[2]自有船应收租金!F315</f>
        <v>第13期</v>
      </c>
      <c r="E373" s="82" t="str">
        <f>[2]自有船应收租金!I315</f>
        <v>2018.12.27-2019.01.11</v>
      </c>
      <c r="F373" s="83">
        <f>[2]自有船应收租金!V315</f>
        <v>0</v>
      </c>
      <c r="G373" s="82">
        <f>[2]自有船应收租金!AA315</f>
        <v>73525</v>
      </c>
      <c r="H373" s="82">
        <f>IF([2]自有船应收租金!AB315="","",[2]自有船应收租金!AB315)</f>
        <v>73522.3</v>
      </c>
      <c r="I373" s="86">
        <f>[2]自有船应收租金!Y315</f>
        <v>0</v>
      </c>
    </row>
    <row r="374" s="59" customFormat="1" ht="12" customHeight="1" spans="2:9">
      <c r="B374" s="82" t="str">
        <f>[2]自有船应收租金!B316</f>
        <v>ACACIA VIRGO</v>
      </c>
      <c r="C374" s="82" t="str">
        <f>[2]自有船应收租金!C316</f>
        <v>CMS</v>
      </c>
      <c r="D374" s="82" t="str">
        <f>[2]自有船应收租金!F316</f>
        <v>prefinal</v>
      </c>
      <c r="E374" s="82" t="str">
        <f>[2]自有船应收租金!I316</f>
        <v>2019.01.11-2019.02.02</v>
      </c>
      <c r="F374" s="83">
        <f>[2]自有船应收租金!V316</f>
        <v>0</v>
      </c>
      <c r="G374" s="82">
        <f>[2]自有船应收租金!AA316</f>
        <v>17037.3223287671</v>
      </c>
      <c r="H374" s="82">
        <f>IF([2]自有船应收租金!AB316="","",[2]自有船应收租金!AB316)</f>
        <v>16713.94</v>
      </c>
      <c r="I374" s="86" t="str">
        <f>[2]自有船应收租金!Y316</f>
        <v>船东费预估/还船检验费</v>
      </c>
    </row>
    <row r="375" s="59" customFormat="1" ht="12" customHeight="1" spans="2:9">
      <c r="B375" s="82" t="str">
        <f>[2]自有船应收租金!B317</f>
        <v>ACACIA LEO</v>
      </c>
      <c r="C375" s="82" t="str">
        <f>[2]自有船应收租金!C317</f>
        <v>FESCO</v>
      </c>
      <c r="D375" s="82" t="str">
        <f>[2]自有船应收租金!F317</f>
        <v>第14期</v>
      </c>
      <c r="E375" s="82" t="str">
        <f>[2]自有船应收租金!I317</f>
        <v>2019.01.07-2019.01.22</v>
      </c>
      <c r="F375" s="83">
        <f>[2]自有船应收租金!V317</f>
        <v>0</v>
      </c>
      <c r="G375" s="82">
        <f>[2]自有船应收租金!AA317</f>
        <v>81650</v>
      </c>
      <c r="H375" s="82">
        <f>IF([2]自有船应收租金!AB317="","",[2]自有船应收租金!AB317)</f>
        <v>81630.65</v>
      </c>
      <c r="I375" s="86">
        <f>[2]自有船应收租金!Y317</f>
        <v>0</v>
      </c>
    </row>
    <row r="376" s="59" customFormat="1" ht="12" customHeight="1" spans="2:9">
      <c r="B376" s="82" t="str">
        <f>[2]自有船应收租金!B318</f>
        <v>ACACIA MING</v>
      </c>
      <c r="C376" s="82" t="str">
        <f>[2]自有船应收租金!C318</f>
        <v>ONE</v>
      </c>
      <c r="D376" s="82" t="str">
        <f>[2]自有船应收租金!F318</f>
        <v>第18期</v>
      </c>
      <c r="E376" s="82" t="str">
        <f>[2]自有船应收租金!I318</f>
        <v>2019.01.05-2019.01.20</v>
      </c>
      <c r="F376" s="83">
        <f>[2]自有船应收租金!V318</f>
        <v>0</v>
      </c>
      <c r="G376" s="82">
        <f>[2]自有船应收租金!AA318</f>
        <v>79344.6061643836</v>
      </c>
      <c r="H376" s="82">
        <f>IF([2]自有船应收租金!AB318="","",[2]自有船应收租金!AB318)</f>
        <v>79340.75</v>
      </c>
      <c r="I376" s="86" t="str">
        <f>[2]自有船应收租金!Y318</f>
        <v>1.25%佣金</v>
      </c>
    </row>
    <row r="377" s="59" customFormat="1" ht="12" customHeight="1" spans="2:9">
      <c r="B377" s="82" t="str">
        <f>[2]自有船应收租金!B319</f>
        <v>ACACIA TAURUS</v>
      </c>
      <c r="C377" s="82" t="str">
        <f>[2]自有船应收租金!C319</f>
        <v>STM</v>
      </c>
      <c r="D377" s="82" t="str">
        <f>[2]自有船应收租金!F319</f>
        <v>第13期</v>
      </c>
      <c r="E377" s="82" t="str">
        <f>[2]自有船应收租金!I319</f>
        <v>2019.01.03-2019.01.18</v>
      </c>
      <c r="F377" s="83">
        <f>[2]自有船应收租金!V319</f>
        <v>0</v>
      </c>
      <c r="G377" s="82">
        <f>[2]自有船应收租金!AA319</f>
        <v>60650</v>
      </c>
      <c r="H377" s="82">
        <f>IF([2]自有船应收租金!AB319="","",[2]自有船应收租金!AB319)</f>
        <v>60650</v>
      </c>
      <c r="I377" s="86">
        <f>[2]自有船应收租金!Y319</f>
        <v>0</v>
      </c>
    </row>
    <row r="378" s="59" customFormat="1" ht="12" customHeight="1" spans="2:9">
      <c r="B378" s="82" t="str">
        <f>[2]自有船应收租金!B320</f>
        <v>Heung-A Jakarta </v>
      </c>
      <c r="C378" s="82" t="str">
        <f>[2]自有船应收租金!C320</f>
        <v>Heung-A</v>
      </c>
      <c r="D378" s="82" t="str">
        <f>[2]自有船应收租金!F320</f>
        <v>第17期</v>
      </c>
      <c r="E378" s="82" t="str">
        <f>[2]自有船应收租金!I320</f>
        <v>2018.12.30-2019.01.14</v>
      </c>
      <c r="F378" s="83">
        <f>[2]自有船应收租金!V320</f>
        <v>0</v>
      </c>
      <c r="G378" s="82">
        <f>[2]自有船应收租金!AA320</f>
        <v>88668.75</v>
      </c>
      <c r="H378" s="82">
        <f>IF([2]自有船应收租金!AB320="","",[2]自有船应收租金!AB320)</f>
        <v>88650.11</v>
      </c>
      <c r="I378" s="86" t="str">
        <f>[2]自有船应收租金!Y320</f>
        <v>1.25%佣金</v>
      </c>
    </row>
    <row r="379" s="59" customFormat="1" ht="12" customHeight="1" spans="2:9">
      <c r="B379" s="82" t="str">
        <f>[2]自有船应收租金!B321</f>
        <v>ACACIA LIBRA</v>
      </c>
      <c r="C379" s="82" t="str">
        <f>[2]自有船应收租金!C321</f>
        <v>STM</v>
      </c>
      <c r="D379" s="82" t="str">
        <f>[2]自有船应收租金!F321</f>
        <v>第3期</v>
      </c>
      <c r="E379" s="82" t="str">
        <f>[2]自有船应收租金!I321</f>
        <v>2018.12.31-2019.01.15</v>
      </c>
      <c r="F379" s="83">
        <f>[2]自有船应收租金!V321</f>
        <v>0</v>
      </c>
      <c r="G379" s="82">
        <f>[2]自有船应收租金!AA321</f>
        <v>90650</v>
      </c>
      <c r="H379" s="82">
        <f>IF([2]自有船应收租金!AB321="","",[2]自有船应收租金!AB321)</f>
        <v>90650</v>
      </c>
      <c r="I379" s="86">
        <f>[2]自有船应收租金!Y321</f>
        <v>0</v>
      </c>
    </row>
    <row r="380" s="59" customFormat="1" ht="12" customHeight="1" spans="2:9">
      <c r="B380" s="82" t="str">
        <f>[2]自有船应收租金!B322</f>
        <v>ACACIA MAKOTO</v>
      </c>
      <c r="C380" s="82" t="str">
        <f>[2]自有船应收租金!C322</f>
        <v>STM</v>
      </c>
      <c r="D380" s="82" t="str">
        <f>[2]自有船应收租金!F322</f>
        <v>第14期</v>
      </c>
      <c r="E380" s="82" t="str">
        <f>[2]自有船应收租金!I322</f>
        <v>2019.01.10-2019.01.25</v>
      </c>
      <c r="F380" s="83">
        <f>[2]自有船应收租金!V322</f>
        <v>0</v>
      </c>
      <c r="G380" s="82">
        <f>[2]自有船应收租金!AA322</f>
        <v>91200</v>
      </c>
      <c r="H380" s="82">
        <f>IF([2]自有船应收租金!AB322="","",[2]自有船应收租金!AB322)</f>
        <v>91200</v>
      </c>
      <c r="I380" s="86">
        <f>[2]自有船应收租金!Y322</f>
        <v>0</v>
      </c>
    </row>
    <row r="381" s="59" customFormat="1" ht="12" customHeight="1" spans="2:9">
      <c r="B381" s="82" t="str">
        <f>[2]自有船应收租金!B323</f>
        <v>Heung-A Singapore</v>
      </c>
      <c r="C381" s="82" t="str">
        <f>[2]自有船应收租金!C323</f>
        <v>SNL</v>
      </c>
      <c r="D381" s="82" t="str">
        <f>[2]自有船应收租金!F323</f>
        <v>第3期</v>
      </c>
      <c r="E381" s="82" t="str">
        <f>[2]自有船应收租金!I323</f>
        <v>2019.01.09-2019.01.24</v>
      </c>
      <c r="F381" s="83">
        <f>[2]自有船应收租金!V323</f>
        <v>0</v>
      </c>
      <c r="G381" s="82">
        <f>[2]自有船应收租金!AA323</f>
        <v>67825</v>
      </c>
      <c r="H381" s="82">
        <f>IF([2]自有船应收租金!AB323="","",[2]自有船应收租金!AB323)</f>
        <v>67800.33</v>
      </c>
      <c r="I381" s="86">
        <f>[2]自有船应收租金!Y323</f>
        <v>0</v>
      </c>
    </row>
    <row r="382" s="59" customFormat="1" ht="12" customHeight="1" spans="2:9">
      <c r="B382" s="82" t="str">
        <f>[2]自有船应收租金!B324</f>
        <v>CONMAR HAWK</v>
      </c>
      <c r="C382" s="82" t="str">
        <f>[2]自有船应收租金!C324</f>
        <v>CMS</v>
      </c>
      <c r="D382" s="82" t="str">
        <f>[2]自有船应收租金!F324</f>
        <v>第24期</v>
      </c>
      <c r="E382" s="82" t="str">
        <f>[2]自有船应收租金!I324</f>
        <v>2019.01.08-2019.01.23</v>
      </c>
      <c r="F382" s="83">
        <f>[2]自有船应收租金!V324</f>
        <v>0</v>
      </c>
      <c r="G382" s="82">
        <f>[2]自有船应收租金!AA324</f>
        <v>79048.7157534247</v>
      </c>
      <c r="H382" s="82">
        <f>IF([2]自有船应收租金!AB324="","",[2]自有船应收租金!AB324)</f>
        <v>79028.72</v>
      </c>
      <c r="I382" s="86" t="str">
        <f>[2]自有船应收租金!Y324</f>
        <v>1.25%佣金</v>
      </c>
    </row>
    <row r="383" s="59" customFormat="1" ht="12" customHeight="1" spans="2:9">
      <c r="B383" s="82" t="str">
        <f>[2]自有船应收租金!B325</f>
        <v>ACACIA ARIES</v>
      </c>
      <c r="C383" s="82" t="str">
        <f>[2]自有船应收租金!C325</f>
        <v>DYS</v>
      </c>
      <c r="D383" s="82" t="str">
        <f>[2]自有船应收租金!F325</f>
        <v>第1期</v>
      </c>
      <c r="E383" s="82" t="str">
        <f>[2]自有船应收租金!I325</f>
        <v>2019.01.02-2019.01.06</v>
      </c>
      <c r="F383" s="83">
        <f>[2]自有船应收租金!V325</f>
        <v>0</v>
      </c>
      <c r="G383" s="82">
        <f>[2]自有船应收租金!AA325</f>
        <v>34199.0068493151</v>
      </c>
      <c r="H383" s="82">
        <f>IF([2]自有船应收租金!AB325="","",[2]自有船应收租金!AB325)</f>
        <v>34171.61</v>
      </c>
      <c r="I383" s="86" t="str">
        <f>[2]自有船应收租金!Y325</f>
        <v>1.25%佣金</v>
      </c>
    </row>
    <row r="384" s="59" customFormat="1" ht="12" customHeight="1" spans="2:9">
      <c r="B384" s="82" t="str">
        <f>[2]自有船应收租金!B326</f>
        <v>Heung-A Manila</v>
      </c>
      <c r="C384" s="82" t="str">
        <f>[2]自有船应收租金!C326</f>
        <v>SCP</v>
      </c>
      <c r="D384" s="82" t="str">
        <f>[2]自有船应收租金!F326</f>
        <v>第1期</v>
      </c>
      <c r="E384" s="82" t="str">
        <f>[2]自有船应收租金!I326</f>
        <v>2019.01.03-2019.01.18</v>
      </c>
      <c r="F384" s="83">
        <f>[2]自有船应收租金!V326</f>
        <v>0</v>
      </c>
      <c r="G384" s="82">
        <f>[2]自有船应收租金!AA326</f>
        <v>212582.1045</v>
      </c>
      <c r="H384" s="82">
        <f>IF([2]自有船应收租金!AB326="","",[2]自有船应收租金!AB326)</f>
        <v>212324.96</v>
      </c>
      <c r="I384" s="86" t="str">
        <f>[2]自有船应收租金!Y326</f>
        <v>1.25%佣金</v>
      </c>
    </row>
    <row r="385" s="59" customFormat="1" ht="12" customHeight="1" spans="2:9">
      <c r="B385" s="82" t="str">
        <f>[2]自有船应收租金!B327</f>
        <v>CONMAR HAWK</v>
      </c>
      <c r="C385" s="82" t="str">
        <f>[2]自有船应收租金!C327</f>
        <v>CMS</v>
      </c>
      <c r="D385" s="82" t="str">
        <f>[2]自有船应收租金!F327</f>
        <v>第25期</v>
      </c>
      <c r="E385" s="82" t="str">
        <f>[2]自有船应收租金!I327</f>
        <v>2019.01.23-2019.02.07</v>
      </c>
      <c r="F385" s="83">
        <f>[2]自有船应收租金!V327</f>
        <v>0</v>
      </c>
      <c r="G385" s="82">
        <f>[2]自有船应收租金!AA327</f>
        <v>39292.8357534246</v>
      </c>
      <c r="H385" s="82">
        <f>IF([2]自有船应收租金!AB327="","",[2]自有船应收租金!AB327)</f>
        <v>39272.85</v>
      </c>
      <c r="I385" s="86" t="str">
        <f>[2]自有船应收租金!Y327</f>
        <v>1.25%佣金/停租（10.30-11.04 4.8125天）/船东费</v>
      </c>
    </row>
    <row r="386" s="59" customFormat="1" ht="12" customHeight="1" spans="2:9">
      <c r="B386" s="82" t="str">
        <f>[2]自有船应收租金!B328</f>
        <v>JRS CORVUS</v>
      </c>
      <c r="C386" s="82" t="str">
        <f>[2]自有船应收租金!C328</f>
        <v>ONE</v>
      </c>
      <c r="D386" s="82" t="str">
        <f>[2]自有船应收租金!F328</f>
        <v>第19期</v>
      </c>
      <c r="E386" s="82" t="str">
        <f>[2]自有船应收租金!I328</f>
        <v>2019.01.15-2019.01.30</v>
      </c>
      <c r="F386" s="83">
        <f>[2]自有船应收租金!V328</f>
        <v>0</v>
      </c>
      <c r="G386" s="82">
        <f>[2]自有船应收租金!AA328</f>
        <v>79344.6061643836</v>
      </c>
      <c r="H386" s="82">
        <f>IF([2]自有船应收租金!AB328="","",[2]自有船应收租金!AB328)</f>
        <v>79344.61</v>
      </c>
      <c r="I386" s="86" t="str">
        <f>[2]自有船应收租金!Y328</f>
        <v>1.25%佣金</v>
      </c>
    </row>
    <row r="387" s="59" customFormat="1" ht="12" customHeight="1" spans="2:9">
      <c r="B387" s="82" t="str">
        <f>[2]自有船应收租金!B329</f>
        <v>ACACIA LEO</v>
      </c>
      <c r="C387" s="82" t="str">
        <f>[2]自有船应收租金!C329</f>
        <v>FESCO</v>
      </c>
      <c r="D387" s="82" t="str">
        <f>[2]自有船应收租金!F329</f>
        <v>第15期</v>
      </c>
      <c r="E387" s="82" t="str">
        <f>[2]自有船应收租金!I329</f>
        <v>2019.01.22-2019.02.06</v>
      </c>
      <c r="F387" s="83">
        <f>[2]自有船应收租金!V329</f>
        <v>0</v>
      </c>
      <c r="G387" s="82">
        <f>[2]自有船应收租金!AA329</f>
        <v>81054.43</v>
      </c>
      <c r="H387" s="82">
        <f>IF([2]自有船应收租金!AB329="","",[2]自有船应收租金!AB329)</f>
        <v>81035</v>
      </c>
      <c r="I387" s="86" t="str">
        <f>[2]自有船应收租金!Y329</f>
        <v>船东费</v>
      </c>
    </row>
    <row r="388" s="59" customFormat="1" ht="12" customHeight="1" spans="2:9">
      <c r="B388" s="82" t="str">
        <f>[2]自有船应收租金!B330</f>
        <v>ACACIA LAN</v>
      </c>
      <c r="C388" s="82" t="str">
        <f>[2]自有船应收租金!C330</f>
        <v>Heung-A</v>
      </c>
      <c r="D388" s="82" t="str">
        <f>[2]自有船应收租金!F330</f>
        <v>第18期</v>
      </c>
      <c r="E388" s="82" t="str">
        <f>[2]自有船应收租金!I330</f>
        <v>2019.01.09-2019.01.24</v>
      </c>
      <c r="F388" s="83">
        <f>[2]自有船应收租金!V330</f>
        <v>0</v>
      </c>
      <c r="G388" s="82">
        <f>[2]自有船应收租金!AA330</f>
        <v>53830.13</v>
      </c>
      <c r="H388" s="82">
        <f>IF([2]自有船应收租金!AB330="","",[2]自有船应收租金!AB330)</f>
        <v>53815.13</v>
      </c>
      <c r="I388" s="86" t="str">
        <f>[2]自有船应收租金!Y330</f>
        <v>停租2018.12.10-12.13  2.8694天</v>
      </c>
    </row>
    <row r="389" s="59" customFormat="1" ht="12" customHeight="1" spans="2:9">
      <c r="B389" s="82" t="str">
        <f>[2]自有船应收租金!B331</f>
        <v>OPDR LISBOA</v>
      </c>
      <c r="C389" s="82" t="str">
        <f>[2]自有船应收租金!C331</f>
        <v>MIS</v>
      </c>
      <c r="D389" s="82" t="str">
        <f>[2]自有船应收租金!F331</f>
        <v>final</v>
      </c>
      <c r="E389" s="82" t="str">
        <f>[2]自有船应收租金!I331</f>
        <v>2019.01.10-2019.01.31</v>
      </c>
      <c r="F389" s="83">
        <f>[2]自有船应收租金!V331</f>
        <v>0</v>
      </c>
      <c r="G389" s="82">
        <f>[2]自有船应收租金!AA331</f>
        <v>858.578877726541</v>
      </c>
      <c r="H389" s="82">
        <f>IF([2]自有船应收租金!AB331="","",[2]自有船应收租金!AB331)</f>
        <v>858.56</v>
      </c>
      <c r="I389" s="86" t="str">
        <f>[2]自有船应收租金!Y331</f>
        <v>1.25%佣金/还船检验费/船东费</v>
      </c>
    </row>
    <row r="390" s="59" customFormat="1" ht="12" customHeight="1" spans="2:9">
      <c r="B390" s="82" t="str">
        <f>[2]自有船应收租金!B332</f>
        <v>Heung-A Jakarta </v>
      </c>
      <c r="C390" s="82" t="str">
        <f>[2]自有船应收租金!C332</f>
        <v>Heung-A</v>
      </c>
      <c r="D390" s="82" t="str">
        <f>[2]自有船应收租金!F332</f>
        <v>第18期</v>
      </c>
      <c r="E390" s="82" t="str">
        <f>[2]自有船应收租金!I332</f>
        <v>2019.01.14-2019.01.29</v>
      </c>
      <c r="F390" s="83">
        <f>[2]自有船应收租金!V332</f>
        <v>0</v>
      </c>
      <c r="G390" s="82">
        <f>[2]自有船应收租金!AA332</f>
        <v>88668.75</v>
      </c>
      <c r="H390" s="82">
        <f>IF([2]自有船应收租金!AB332="","",[2]自有船应收租金!AB332)</f>
        <v>88650.08</v>
      </c>
      <c r="I390" s="86" t="str">
        <f>[2]自有船应收租金!Y332</f>
        <v>1.25%佣金</v>
      </c>
    </row>
    <row r="391" s="59" customFormat="1" ht="12" customHeight="1" spans="2:9">
      <c r="B391" s="82" t="str">
        <f>[2]自有船应收租金!B333</f>
        <v>ACACIA LIBRA</v>
      </c>
      <c r="C391" s="82" t="str">
        <f>[2]自有船应收租金!C333</f>
        <v>STM</v>
      </c>
      <c r="D391" s="82" t="str">
        <f>[2]自有船应收租金!F333</f>
        <v>第4期</v>
      </c>
      <c r="E391" s="82" t="str">
        <f>[2]自有船应收租金!I333</f>
        <v>2019.01.15-2019.01.30</v>
      </c>
      <c r="F391" s="83">
        <f>[2]自有船应收租金!V333</f>
        <v>0</v>
      </c>
      <c r="G391" s="82">
        <f>[2]自有船应收租金!AA333</f>
        <v>90650</v>
      </c>
      <c r="H391" s="82">
        <f>IF([2]自有船应收租金!AB333="","",[2]自有船应收租金!AB333)</f>
        <v>90650</v>
      </c>
      <c r="I391" s="86">
        <f>[2]自有船应收租金!Y333</f>
        <v>0</v>
      </c>
    </row>
    <row r="392" s="59" customFormat="1" ht="12" customHeight="1" spans="2:9">
      <c r="B392" s="82" t="str">
        <f>[2]自有船应收租金!B334</f>
        <v>ACACIA TAURUS</v>
      </c>
      <c r="C392" s="82" t="str">
        <f>[2]自有船应收租金!C334</f>
        <v>STM</v>
      </c>
      <c r="D392" s="82" t="str">
        <f>[2]自有船应收租金!F334</f>
        <v>第14期</v>
      </c>
      <c r="E392" s="82" t="str">
        <f>[2]自有船应收租金!I334</f>
        <v>2019.01.18-2019.02.02</v>
      </c>
      <c r="F392" s="83">
        <f>[2]自有船应收租金!V334</f>
        <v>0</v>
      </c>
      <c r="G392" s="82">
        <f>[2]自有船应收租金!AA334</f>
        <v>60650</v>
      </c>
      <c r="H392" s="82">
        <f>IF([2]自有船应收租金!AB334="","",[2]自有船应收租金!AB334)</f>
        <v>60650</v>
      </c>
      <c r="I392" s="86">
        <f>[2]自有船应收租金!Y334</f>
        <v>0</v>
      </c>
    </row>
    <row r="393" s="59" customFormat="1" ht="12" customHeight="1" spans="2:9">
      <c r="B393" s="82" t="str">
        <f>[2]自有船应收租金!B335</f>
        <v>JRS CARINA</v>
      </c>
      <c r="C393" s="82" t="str">
        <f>[2]自有船应收租金!C335</f>
        <v>CCL</v>
      </c>
      <c r="D393" s="82" t="str">
        <f>[2]自有船应收租金!F335</f>
        <v>第14期</v>
      </c>
      <c r="E393" s="82" t="str">
        <f>[2]自有船应收租金!I335</f>
        <v>2019.01.11-2019.01.26</v>
      </c>
      <c r="F393" s="83">
        <f>[2]自有船应收租金!V335</f>
        <v>0</v>
      </c>
      <c r="G393" s="82">
        <f>[2]自有船应收租金!AA335</f>
        <v>73525</v>
      </c>
      <c r="H393" s="82">
        <f>IF([2]自有船应收租金!AB335="","",[2]自有船应收租金!AB335)</f>
        <v>73522.6</v>
      </c>
      <c r="I393" s="86">
        <f>[2]自有船应收租金!Y335</f>
        <v>0</v>
      </c>
    </row>
    <row r="394" s="59" customFormat="1" ht="12" customHeight="1" spans="2:9">
      <c r="B394" s="82" t="str">
        <f>[2]自有船应收租金!B336</f>
        <v>ACACIA ARIES</v>
      </c>
      <c r="C394" s="82" t="str">
        <f>[2]自有船应收租金!C336</f>
        <v>SCP</v>
      </c>
      <c r="D394" s="82" t="str">
        <f>[2]自有船应收租金!F336</f>
        <v>prefinal</v>
      </c>
      <c r="E394" s="82" t="str">
        <f>[2]自有船应收租金!I336</f>
        <v>2018.12.27-2018.12.28</v>
      </c>
      <c r="F394" s="83">
        <f>[2]自有船应收租金!V336</f>
        <v>0</v>
      </c>
      <c r="G394" s="82">
        <f>[2]自有船应收租金!AA336</f>
        <v>19256.3532760274</v>
      </c>
      <c r="H394" s="82">
        <f>IF([2]自有船应收租金!AB336="","",[2]自有船应收租金!AB336)</f>
        <v>19249</v>
      </c>
      <c r="I394" s="86" t="str">
        <f>[2]自有船应收租金!Y336</f>
        <v>1.25%佣金/第1期差额/第7期差额/船东费改为索赔预留</v>
      </c>
    </row>
    <row r="395" s="59" customFormat="1" ht="12" customHeight="1" spans="2:9">
      <c r="B395" s="82" t="str">
        <f>[2]自有船应收租金!B337</f>
        <v>ACACIA ARIES</v>
      </c>
      <c r="C395" s="82" t="str">
        <f>[2]自有船应收租金!C337</f>
        <v>DYS</v>
      </c>
      <c r="D395" s="82" t="str">
        <f>[2]自有船应收租金!F337</f>
        <v>prefinal</v>
      </c>
      <c r="E395" s="82" t="str">
        <f>[2]自有船应收租金!I337</f>
        <v>2019.01.06-2019.01.07</v>
      </c>
      <c r="F395" s="83">
        <f>[2]自有船应收租金!V337</f>
        <v>0</v>
      </c>
      <c r="G395" s="82">
        <f>[2]自有船应收租金!AA337</f>
        <v>7016.86268835617</v>
      </c>
      <c r="H395" s="82">
        <f>IF([2]自有船应收租金!AB337="","",[2]自有船应收租金!AB337)</f>
        <v>6989.49</v>
      </c>
      <c r="I395" s="86" t="str">
        <f>[2]自有船应收租金!Y337</f>
        <v>1.25%佣金/v.1862ew 劳务费/船东费预留</v>
      </c>
    </row>
    <row r="396" s="59" customFormat="1" ht="12" customHeight="1" spans="2:9">
      <c r="B396" s="82" t="str">
        <f>[2]自有船应收租金!B338</f>
        <v>ACACIA MING</v>
      </c>
      <c r="C396" s="82" t="str">
        <f>[2]自有船应收租金!C338</f>
        <v>ONE</v>
      </c>
      <c r="D396" s="82" t="str">
        <f>[2]自有船应收租金!F338</f>
        <v>第19期</v>
      </c>
      <c r="E396" s="82" t="str">
        <f>[2]自有船应收租金!I338</f>
        <v>2019.01.20-2019.02.04</v>
      </c>
      <c r="F396" s="83">
        <f>[2]自有船应收租金!V338</f>
        <v>0</v>
      </c>
      <c r="G396" s="82">
        <f>[2]自有船应收租金!AA338</f>
        <v>79653.6061643836</v>
      </c>
      <c r="H396" s="82">
        <f>IF([2]自有船应收租金!AB338="","",[2]自有船应收租金!AB338)</f>
        <v>79649.95</v>
      </c>
      <c r="I396" s="86" t="str">
        <f>[2]自有船应收租金!Y338</f>
        <v>1.25%佣金/冷箱劳务费（18.11.01-18.12.12）</v>
      </c>
    </row>
    <row r="397" s="59" customFormat="1" ht="12" customHeight="1" spans="2:9">
      <c r="B397" s="82" t="str">
        <f>[2]自有船应收租金!B339</f>
        <v>Heung-A Jakarta </v>
      </c>
      <c r="C397" s="82" t="str">
        <f>[2]自有船应收租金!C339</f>
        <v>Heung-A</v>
      </c>
      <c r="D397" s="82" t="str">
        <f>[2]自有船应收租金!F339</f>
        <v>第19期</v>
      </c>
      <c r="E397" s="82" t="str">
        <f>[2]自有船应收租金!I339</f>
        <v>2019.01.29-2019.02.04</v>
      </c>
      <c r="F397" s="83">
        <f>[2]自有船应收租金!V339</f>
        <v>0</v>
      </c>
      <c r="G397" s="82">
        <f>[2]自有船应收租金!AA339</f>
        <v>35467.5</v>
      </c>
      <c r="H397" s="82">
        <f>IF([2]自有船应收租金!AB339="","",[2]自有船应收租金!AB339)</f>
        <v>35467.5</v>
      </c>
      <c r="I397" s="86" t="str">
        <f>[2]自有船应收租金!Y339</f>
        <v>1.25%佣金</v>
      </c>
    </row>
    <row r="398" s="59" customFormat="1" ht="12" customHeight="1" spans="2:9">
      <c r="B398" s="82" t="str">
        <f>[2]自有船应收租金!B340</f>
        <v>Heung-A Jakarta </v>
      </c>
      <c r="C398" s="82" t="str">
        <f>[2]自有船应收租金!C340</f>
        <v>Heung-A</v>
      </c>
      <c r="D398" s="82" t="str">
        <f>[2]自有船应收租金!F340</f>
        <v>第19期</v>
      </c>
      <c r="E398" s="82" t="str">
        <f>[2]自有船应收租金!I340</f>
        <v>2019.02.04-2019.02.13</v>
      </c>
      <c r="F398" s="83">
        <f>[2]自有船应收租金!V340</f>
        <v>0</v>
      </c>
      <c r="G398" s="82">
        <f>[2]自有船应收租金!AA340</f>
        <v>49129.875</v>
      </c>
      <c r="H398" s="82">
        <f>IF([2]自有船应收租金!AB340="","",[2]自有船应收租金!AB340)</f>
        <v>49111.19</v>
      </c>
      <c r="I398" s="86" t="str">
        <f>[2]自有船应收租金!Y340</f>
        <v>1.25%佣金</v>
      </c>
    </row>
    <row r="399" s="59" customFormat="1" ht="12" customHeight="1" spans="2:9">
      <c r="B399" s="82" t="str">
        <f>[2]自有船应收租金!B341</f>
        <v>JRS CARINA</v>
      </c>
      <c r="C399" s="82" t="str">
        <f>[2]自有船应收租金!C341</f>
        <v>CCL</v>
      </c>
      <c r="D399" s="82" t="str">
        <f>[2]自有船应收租金!F341</f>
        <v>第15期</v>
      </c>
      <c r="E399" s="82" t="str">
        <f>[2]自有船应收租金!I341</f>
        <v>2019.01.26-2019.02.10</v>
      </c>
      <c r="F399" s="83">
        <f>[2]自有船应收租金!V341</f>
        <v>0</v>
      </c>
      <c r="G399" s="82">
        <f>[2]自有船应收租金!AA341</f>
        <v>73326.07</v>
      </c>
      <c r="H399" s="82">
        <f>IF([2]自有船应收租金!AB341="","",[2]自有船应收租金!AB341)</f>
        <v>73317.79</v>
      </c>
      <c r="I399" s="86" t="str">
        <f>[2]自有船应收租金!Y341</f>
        <v>船东费</v>
      </c>
    </row>
    <row r="400" s="59" customFormat="1" ht="12" customHeight="1" spans="2:9">
      <c r="B400" s="82" t="str">
        <f>[2]自有船应收租金!B342</f>
        <v>ACACIA LAN</v>
      </c>
      <c r="C400" s="82" t="str">
        <f>[2]自有船应收租金!C342</f>
        <v>Heung-A</v>
      </c>
      <c r="D400" s="82" t="str">
        <f>[2]自有船应收租金!F342</f>
        <v>第19期</v>
      </c>
      <c r="E400" s="82" t="str">
        <f>[2]自有船应收租金!I342</f>
        <v>2019.01.24-2019.02.08</v>
      </c>
      <c r="F400" s="83">
        <f>[2]自有船应收租金!V342</f>
        <v>0</v>
      </c>
      <c r="G400" s="82">
        <f>[2]自有船应收租金!AA342</f>
        <v>69437.5</v>
      </c>
      <c r="H400" s="82">
        <f>IF([2]自有船应收租金!AB342="","",[2]自有船应收租金!AB342)</f>
        <v>69422.5</v>
      </c>
      <c r="I400" s="86">
        <f>[2]自有船应收租金!Y342</f>
        <v>0</v>
      </c>
    </row>
    <row r="401" s="59" customFormat="1" ht="12" customHeight="1" spans="2:9">
      <c r="B401" s="82" t="str">
        <f>[2]自有船应收租金!B343</f>
        <v>ACACIA MAKOTO</v>
      </c>
      <c r="C401" s="82" t="str">
        <f>[2]自有船应收租金!C343</f>
        <v>STM</v>
      </c>
      <c r="D401" s="82" t="str">
        <f>[2]自有船应收租金!F343</f>
        <v>第15期</v>
      </c>
      <c r="E401" s="82" t="str">
        <f>[2]自有船应收租金!I343</f>
        <v>2019.01.25-2019.02.09</v>
      </c>
      <c r="F401" s="83">
        <f>[2]自有船应收租金!V343</f>
        <v>0</v>
      </c>
      <c r="G401" s="82">
        <f>[2]自有船应收租金!AA343</f>
        <v>89011.71</v>
      </c>
      <c r="H401" s="82">
        <f>IF([2]自有船应收租金!AB343="","",[2]自有船应收租金!AB343)</f>
        <v>89011.71</v>
      </c>
      <c r="I401" s="86" t="str">
        <f>[2]自有船应收租金!Y343</f>
        <v>船东费</v>
      </c>
    </row>
    <row r="402" s="59" customFormat="1" ht="12" customHeight="1" spans="2:9">
      <c r="B402" s="82" t="str">
        <f>[2]自有船应收租金!B344</f>
        <v>Heung-A Singapore</v>
      </c>
      <c r="C402" s="82" t="str">
        <f>[2]自有船应收租金!C344</f>
        <v>SNL</v>
      </c>
      <c r="D402" s="82" t="str">
        <f>[2]自有船应收租金!F344</f>
        <v>第4期</v>
      </c>
      <c r="E402" s="82" t="str">
        <f>[2]自有船应收租金!I344</f>
        <v>2019.01.24-2019.02.05</v>
      </c>
      <c r="F402" s="83">
        <f>[2]自有船应收租金!V344</f>
        <v>0</v>
      </c>
      <c r="G402" s="82">
        <f>[2]自有船应收租金!AA344</f>
        <v>53503.073</v>
      </c>
      <c r="H402" s="82">
        <f>IF([2]自有船应收租金!AB344="","",[2]自有船应收租金!AB344)</f>
        <v>53478.58</v>
      </c>
      <c r="I402" s="86">
        <f>[2]自有船应收租金!Y344</f>
        <v>0</v>
      </c>
    </row>
    <row r="403" s="59" customFormat="1" ht="12" customHeight="1" spans="2:9">
      <c r="B403" s="82" t="str">
        <f>[2]自有船应收租金!B345</f>
        <v>Heung-A Manila</v>
      </c>
      <c r="C403" s="82" t="str">
        <f>[2]自有船应收租金!C345</f>
        <v>SCP</v>
      </c>
      <c r="D403" s="82" t="str">
        <f>[2]自有船应收租金!F345</f>
        <v>第2期</v>
      </c>
      <c r="E403" s="82" t="str">
        <f>[2]自有船应收租金!I345</f>
        <v>2019.01.18-2019.02.02</v>
      </c>
      <c r="F403" s="83">
        <f>[2]自有船应收租金!V345</f>
        <v>0</v>
      </c>
      <c r="G403" s="82">
        <f>[2]自有船应收租金!AA345</f>
        <v>74431.1439494863</v>
      </c>
      <c r="H403" s="82">
        <f>IF([2]自有船应收租金!AB345="","",[2]自有船应收租金!AB345)</f>
        <v>74446.47</v>
      </c>
      <c r="I403" s="86" t="str">
        <f>[2]自有船应收租金!Y345</f>
        <v>1.25%佣金/租家补0.04167天租金及C+L扣佣金</v>
      </c>
    </row>
    <row r="404" s="59" customFormat="1" ht="12" customHeight="1" spans="2:9">
      <c r="B404" s="82" t="str">
        <f>[2]自有船应收租金!B346</f>
        <v>ACACIA TAURUS</v>
      </c>
      <c r="C404" s="82" t="str">
        <f>[2]自有船应收租金!C346</f>
        <v>STM</v>
      </c>
      <c r="D404" s="82" t="str">
        <f>[2]自有船应收租金!F346</f>
        <v>第15期</v>
      </c>
      <c r="E404" s="82" t="str">
        <f>[2]自有船应收租金!I346</f>
        <v>2019.02.02-2019.02.17</v>
      </c>
      <c r="F404" s="83">
        <f>[2]自有船应收租金!V346</f>
        <v>0</v>
      </c>
      <c r="G404" s="82">
        <f>[2]自有船应收租金!AA346</f>
        <v>60108.09</v>
      </c>
      <c r="H404" s="82">
        <f>IF([2]自有船应收租金!AB346="","",[2]自有船应收租金!AB346)</f>
        <v>60108.09</v>
      </c>
      <c r="I404" s="86" t="str">
        <f>[2]自有船应收租金!Y346</f>
        <v>船东费</v>
      </c>
    </row>
    <row r="405" s="59" customFormat="1" ht="12" customHeight="1" spans="2:9">
      <c r="B405" s="82" t="str">
        <f>[2]自有船应收租金!B347</f>
        <v>ACACIA LIBRA</v>
      </c>
      <c r="C405" s="82" t="str">
        <f>[2]自有船应收租金!C347</f>
        <v>STM</v>
      </c>
      <c r="D405" s="82" t="str">
        <f>[2]自有船应收租金!F347</f>
        <v>prefinal</v>
      </c>
      <c r="E405" s="82" t="str">
        <f>[2]自有船应收租金!I347</f>
        <v>2019.01.30-2019.02.09</v>
      </c>
      <c r="F405" s="83">
        <f>[2]自有船应收租金!V347</f>
        <v>0</v>
      </c>
      <c r="G405" s="82">
        <f>[2]自有船应收租金!AA347</f>
        <v>-144962.968333333</v>
      </c>
      <c r="H405" s="82">
        <f>IF([2]自有船应收租金!AB347="","",[2]自有船应收租金!AB347)</f>
        <v>-144962.97</v>
      </c>
      <c r="I405" s="86" t="str">
        <f>[2]自有船应收租金!Y347</f>
        <v>船东费</v>
      </c>
    </row>
    <row r="406" s="59" customFormat="1" ht="12" customHeight="1" spans="2:9">
      <c r="B406" s="82" t="str">
        <f>[2]自有船应收租金!B348</f>
        <v>ACACIA MING</v>
      </c>
      <c r="C406" s="82" t="str">
        <f>[2]自有船应收租金!C348</f>
        <v>ONE</v>
      </c>
      <c r="D406" s="82" t="str">
        <f>[2]自有船应收租金!F348</f>
        <v>第20期</v>
      </c>
      <c r="E406" s="82" t="str">
        <f>[2]自有船应收租金!I348</f>
        <v>2019.02.04-2019.02.19</v>
      </c>
      <c r="F406" s="83">
        <f>[2]自有船应收租金!V348</f>
        <v>0</v>
      </c>
      <c r="G406" s="82">
        <f>[2]自有船应收租金!AA348</f>
        <v>79344.6061643836</v>
      </c>
      <c r="H406" s="82">
        <f>IF([2]自有船应收租金!AB348="","",[2]自有船应收租金!AB348)</f>
        <v>79344.61</v>
      </c>
      <c r="I406" s="86" t="str">
        <f>[2]自有船应收租金!Y348</f>
        <v>1.25%佣金</v>
      </c>
    </row>
    <row r="407" s="59" customFormat="1" ht="12" customHeight="1" spans="2:9">
      <c r="B407" s="82" t="str">
        <f>[2]自有船应收租金!B349</f>
        <v>Heung-A Manila</v>
      </c>
      <c r="C407" s="82" t="str">
        <f>[2]自有船应收租金!C349</f>
        <v>SCP</v>
      </c>
      <c r="D407" s="82" t="str">
        <f>[2]自有船应收租金!F349</f>
        <v>第3期</v>
      </c>
      <c r="E407" s="82" t="str">
        <f>[2]自有船应收租金!I349</f>
        <v>2019.02.02-2019.02.17</v>
      </c>
      <c r="F407" s="83">
        <f>[2]自有船应收租金!V349</f>
        <v>0</v>
      </c>
      <c r="G407" s="82">
        <f>[2]自有船应收租金!AA349</f>
        <v>73928.5102739726</v>
      </c>
      <c r="H407" s="82">
        <f>IF([2]自有船应收租金!AB349="","",[2]自有船应收租金!AB349)</f>
        <v>74159.31</v>
      </c>
      <c r="I407" s="86" t="str">
        <f>[2]自有船应收租金!Y349</f>
        <v>1.25%佣金</v>
      </c>
    </row>
    <row r="408" s="59" customFormat="1" ht="12" customHeight="1" spans="2:9">
      <c r="B408" s="82" t="str">
        <f>[2]自有船应收租金!B350</f>
        <v>ACACIA LEO</v>
      </c>
      <c r="C408" s="82" t="str">
        <f>[2]自有船应收租金!C350</f>
        <v>FESCO</v>
      </c>
      <c r="D408" s="82" t="str">
        <f>[2]自有船应收租金!F350</f>
        <v>第16期</v>
      </c>
      <c r="E408" s="82" t="str">
        <f>[2]自有船应收租金!I350</f>
        <v>2019.02.06-2019.02.21</v>
      </c>
      <c r="F408" s="83">
        <f>[2]自有船应收租金!V350</f>
        <v>0</v>
      </c>
      <c r="G408" s="82">
        <f>[2]自有船应收租金!AA350</f>
        <v>81650</v>
      </c>
      <c r="H408" s="82">
        <f>IF([2]自有船应收租金!AB350="","",[2]自有船应收租金!AB350)</f>
        <v>81630.52</v>
      </c>
      <c r="I408" s="86">
        <f>[2]自有船应收租金!Y350</f>
        <v>0</v>
      </c>
    </row>
    <row r="409" s="59" customFormat="1" ht="12" customHeight="1" spans="2:9">
      <c r="B409" s="82" t="str">
        <f>[2]自有船应收租金!B351</f>
        <v>ACACIA HAWK</v>
      </c>
      <c r="C409" s="82" t="str">
        <f>[2]自有船应收租金!C351</f>
        <v>CMS</v>
      </c>
      <c r="D409" s="82" t="str">
        <f>[2]自有船应收租金!F351</f>
        <v>第26期</v>
      </c>
      <c r="E409" s="82" t="str">
        <f>[2]自有船应收租金!I351</f>
        <v>2019.02.07-2019.02.22</v>
      </c>
      <c r="F409" s="83">
        <f>[2]自有船应收租金!V351</f>
        <v>0</v>
      </c>
      <c r="G409" s="82">
        <f>[2]自有船应收租金!AA351</f>
        <v>79048.7157534247</v>
      </c>
      <c r="H409" s="82">
        <f>IF([2]自有船应收租金!AB351="","",[2]自有船应收租金!AB351)</f>
        <v>79028.72</v>
      </c>
      <c r="I409" s="86" t="str">
        <f>[2]自有船应收租金!Y351</f>
        <v>1.25%佣金</v>
      </c>
    </row>
    <row r="410" s="59" customFormat="1" ht="12" customHeight="1" spans="2:9">
      <c r="B410" s="82" t="str">
        <f>[2]自有船应收租金!B352</f>
        <v>JRS CORVUS</v>
      </c>
      <c r="C410" s="82" t="str">
        <f>[2]自有船应收租金!C352</f>
        <v>ONE</v>
      </c>
      <c r="D410" s="82" t="str">
        <f>[2]自有船应收租金!F352</f>
        <v>第20期</v>
      </c>
      <c r="E410" s="82" t="str">
        <f>[2]自有船应收租金!I352</f>
        <v>2019.01.30-2019.02.14</v>
      </c>
      <c r="F410" s="83">
        <f>[2]自有船应收租金!V352</f>
        <v>0</v>
      </c>
      <c r="G410" s="82">
        <f>[2]自有船应收租金!AA352</f>
        <v>79344.6061643836</v>
      </c>
      <c r="H410" s="82">
        <f>IF([2]自有船应收租金!AB352="","",[2]自有船应收租金!AB352)</f>
        <v>79344.61</v>
      </c>
      <c r="I410" s="86" t="str">
        <f>[2]自有船应收租金!Y352</f>
        <v>1.25%佣金</v>
      </c>
    </row>
    <row r="411" s="59" customFormat="1" ht="12" customHeight="1" spans="2:9">
      <c r="B411" s="82" t="str">
        <f>[2]自有船应收租金!B353</f>
        <v>ACACIA LAN</v>
      </c>
      <c r="C411" s="82" t="str">
        <f>[2]自有船应收租金!C353</f>
        <v>Heung-A</v>
      </c>
      <c r="D411" s="82" t="str">
        <f>[2]自有船应收租金!F353</f>
        <v>第20期</v>
      </c>
      <c r="E411" s="82" t="str">
        <f>[2]自有船应收租金!I353</f>
        <v>2019.02.08-2019.02.23</v>
      </c>
      <c r="F411" s="83">
        <f>[2]自有船应收租金!V353</f>
        <v>0</v>
      </c>
      <c r="G411" s="82">
        <f>[2]自有船应收租金!AA353</f>
        <v>69437.5</v>
      </c>
      <c r="H411" s="82">
        <f>IF([2]自有船应收租金!AB353="","",[2]自有船应收租金!AB353)</f>
        <v>69422.5</v>
      </c>
      <c r="I411" s="86">
        <f>[2]自有船应收租金!Y353</f>
        <v>0</v>
      </c>
    </row>
    <row r="412" s="59" customFormat="1" ht="12" customHeight="1" spans="2:9">
      <c r="B412" s="82" t="str">
        <f>[2]自有船应收租金!B354</f>
        <v>Heung-A Jakarta </v>
      </c>
      <c r="C412" s="82" t="str">
        <f>[2]自有船应收租金!C354</f>
        <v>Heung-A</v>
      </c>
      <c r="D412" s="82" t="str">
        <f>[2]自有船应收租金!F354</f>
        <v>第20期</v>
      </c>
      <c r="E412" s="82" t="str">
        <f>[2]自有船应收租金!I354</f>
        <v>2019.02.13-2019.02.28</v>
      </c>
      <c r="F412" s="83">
        <f>[2]自有船应收租金!V354</f>
        <v>0</v>
      </c>
      <c r="G412" s="82">
        <f>[2]自有船应收租金!AA354</f>
        <v>79737.515</v>
      </c>
      <c r="H412" s="82">
        <f>IF([2]自有船应收租金!AB354="","",[2]自有船应收租金!AB354)</f>
        <v>79718.85</v>
      </c>
      <c r="I412" s="86" t="str">
        <f>[2]自有船应收租金!Y354</f>
        <v>1.25%佣金/船东费</v>
      </c>
    </row>
    <row r="413" s="59" customFormat="1" ht="12" customHeight="1" spans="2:9">
      <c r="B413" s="82" t="str">
        <f>[2]自有船应收租金!B355</f>
        <v>JRS CARINA</v>
      </c>
      <c r="C413" s="82" t="str">
        <f>[2]自有船应收租金!C355</f>
        <v>CCL</v>
      </c>
      <c r="D413" s="82" t="str">
        <f>[2]自有船应收租金!F355</f>
        <v>第16期</v>
      </c>
      <c r="E413" s="82" t="str">
        <f>[2]自有船应收租金!I355</f>
        <v>2019.02.10-2019.02.25</v>
      </c>
      <c r="F413" s="83">
        <f>[2]自有船应收租金!V355</f>
        <v>0</v>
      </c>
      <c r="G413" s="82">
        <f>[2]自有船应收租金!AA355</f>
        <v>39406.825</v>
      </c>
      <c r="H413" s="82">
        <f>IF([2]自有船应收租金!AB355="","",[2]自有船应收租金!AB355)</f>
        <v>39404.43</v>
      </c>
      <c r="I413" s="86">
        <f>[2]自有船应收租金!Y355</f>
        <v>0</v>
      </c>
    </row>
    <row r="414" s="59" customFormat="1" ht="12" customHeight="1" spans="2:9">
      <c r="B414" s="82" t="str">
        <f>[2]自有船应收租金!B356</f>
        <v>ACACIA MAKOTO</v>
      </c>
      <c r="C414" s="82" t="str">
        <f>[2]自有船应收租金!C356</f>
        <v>STM</v>
      </c>
      <c r="D414" s="82" t="str">
        <f>[2]自有船应收租金!F356</f>
        <v>第16期</v>
      </c>
      <c r="E414" s="82" t="str">
        <f>[2]自有船应收租金!I356</f>
        <v>2019.02.09-2019.02.24</v>
      </c>
      <c r="F414" s="83">
        <f>[2]自有船应收租金!V356</f>
        <v>0</v>
      </c>
      <c r="G414" s="82">
        <f>[2]自有船应收租金!AA356</f>
        <v>91200</v>
      </c>
      <c r="H414" s="82">
        <f>IF([2]自有船应收租金!AB356="","",[2]自有船应收租金!AB356)</f>
        <v>91200</v>
      </c>
      <c r="I414" s="86">
        <f>[2]自有船应收租金!Y356</f>
        <v>0</v>
      </c>
    </row>
    <row r="415" s="59" customFormat="1" ht="12" customHeight="1" spans="2:9">
      <c r="B415" s="82" t="str">
        <f>[2]自有船应收租金!B357</f>
        <v>ACACIA ARIES</v>
      </c>
      <c r="C415" s="82" t="str">
        <f>[2]自有船应收租金!C357</f>
        <v>STM</v>
      </c>
      <c r="D415" s="82" t="str">
        <f>[2]自有船应收租金!F357</f>
        <v>第1期</v>
      </c>
      <c r="E415" s="82" t="str">
        <f>[2]自有船应收租金!I357</f>
        <v>2019.01.10-2019.01.25</v>
      </c>
      <c r="F415" s="83">
        <f>[2]自有船应收租金!V357</f>
        <v>0</v>
      </c>
      <c r="G415" s="82">
        <f>[2]自有船应收租金!AA357</f>
        <v>280882.5</v>
      </c>
      <c r="H415" s="82">
        <f>IF([2]自有船应收租金!AB357="","",[2]自有船应收租金!AB357)</f>
        <v>280882.5</v>
      </c>
      <c r="I415" s="86">
        <f>[2]自有船应收租金!Y357</f>
        <v>0</v>
      </c>
    </row>
    <row r="416" s="59" customFormat="1" ht="12" customHeight="1" spans="2:9">
      <c r="B416" s="82" t="str">
        <f>[2]自有船应收租金!B358</f>
        <v>Heung-A Manila</v>
      </c>
      <c r="C416" s="82" t="str">
        <f>[2]自有船应收租金!C358</f>
        <v>STM</v>
      </c>
      <c r="D416" s="82" t="str">
        <f>[2]自有船应收租金!F358</f>
        <v>第1期</v>
      </c>
      <c r="E416" s="82" t="str">
        <f>[2]自有船应收租金!I358</f>
        <v>2018.12.13-2018.12.30</v>
      </c>
      <c r="F416" s="83">
        <f>[2]自有船应收租金!V358</f>
        <v>0</v>
      </c>
      <c r="G416" s="82">
        <f>[2]自有船应收租金!AA358</f>
        <v>48046.9535833333</v>
      </c>
      <c r="H416" s="82">
        <f>IF([2]自有船应收租金!AB358="","",[2]自有船应收租金!AB358)</f>
        <v>48046.95</v>
      </c>
      <c r="I416" s="86" t="str">
        <f>[2]自有船应收租金!Y358</f>
        <v>船东费/V.1851EW-1852EW 劳务费</v>
      </c>
    </row>
    <row r="417" s="59" customFormat="1" ht="12" customHeight="1" spans="2:9">
      <c r="B417" s="82" t="str">
        <f>[2]自有船应收租金!B359</f>
        <v>Heung-A Singapore</v>
      </c>
      <c r="C417" s="82" t="str">
        <f>[2]自有船应收租金!C359</f>
        <v>STM</v>
      </c>
      <c r="D417" s="82" t="str">
        <f>[2]自有船应收租金!F359</f>
        <v>final</v>
      </c>
      <c r="E417" s="82" t="str">
        <f>[2]自有船应收租金!I359</f>
        <v>2018.11.04-2018.11.18</v>
      </c>
      <c r="F417" s="83">
        <f>[2]自有船应收租金!V359</f>
        <v>0</v>
      </c>
      <c r="G417" s="82">
        <f>[2]自有船应收租金!AA359</f>
        <v>-405.35</v>
      </c>
      <c r="H417" s="82">
        <f>IF([2]自有船应收租金!AB359="","",[2]自有船应收租金!AB359)</f>
        <v>-405.35</v>
      </c>
      <c r="I417" s="86" t="str">
        <f>[2]自有船应收租金!Y359</f>
        <v>船东费</v>
      </c>
    </row>
    <row r="418" s="59" customFormat="1" ht="12" spans="2:9">
      <c r="B418" s="82" t="str">
        <f>[2]自有船应收租金!B360</f>
        <v>ACACIA ARIES</v>
      </c>
      <c r="C418" s="82" t="str">
        <f>[2]自有船应收租金!C360</f>
        <v>DYS</v>
      </c>
      <c r="D418" s="82" t="str">
        <f>[2]自有船应收租金!F360</f>
        <v>final</v>
      </c>
      <c r="E418" s="82" t="str">
        <f>[2]自有船应收租金!I360</f>
        <v>2019.01.06-2019.01.07</v>
      </c>
      <c r="F418" s="83">
        <f>[2]自有船应收租金!V360</f>
        <v>0</v>
      </c>
      <c r="G418" s="82">
        <f>[2]自有船应收租金!AA360</f>
        <v>3000</v>
      </c>
      <c r="H418" s="82">
        <f>IF([2]自有船应收租金!AB360="","",[2]自有船应收租金!AB360)</f>
        <v>2972.65</v>
      </c>
      <c r="I418" s="86" t="str">
        <f>[2]自有船应收租金!Y360</f>
        <v>船东费预留返还</v>
      </c>
    </row>
    <row r="419" s="59" customFormat="1" ht="12" customHeight="1" spans="2:9">
      <c r="B419" s="82" t="str">
        <f>[2]自有船应收租金!B361</f>
        <v>ACACIA LIBRA</v>
      </c>
      <c r="C419" s="82" t="str">
        <f>[2]自有船应收租金!C361</f>
        <v>CNC</v>
      </c>
      <c r="D419" s="82" t="str">
        <f>[2]自有船应收租金!F361</f>
        <v>第1期</v>
      </c>
      <c r="E419" s="82" t="str">
        <f>[2]自有船应收租金!I361</f>
        <v>2019.02.13-2019.02.18</v>
      </c>
      <c r="F419" s="83">
        <f>[2]自有船应收租金!V361</f>
        <v>0</v>
      </c>
      <c r="G419" s="82">
        <f>[2]自有船应收租金!AA361</f>
        <v>37963.7671232877</v>
      </c>
      <c r="H419" s="82">
        <f>IF([2]自有船应收租金!AB361="","",[2]自有船应收租金!AB361)</f>
        <v>37963.77</v>
      </c>
      <c r="I419" s="86">
        <f>[2]自有船应收租金!Y361</f>
        <v>0</v>
      </c>
    </row>
    <row r="420" s="59" customFormat="1" ht="12" customHeight="1" spans="2:9">
      <c r="B420" s="82" t="str">
        <f>[2]自有船应收租金!B362</f>
        <v>ACACIA LEO</v>
      </c>
      <c r="C420" s="82" t="str">
        <f>[2]自有船应收租金!C362</f>
        <v>FESCO</v>
      </c>
      <c r="D420" s="82" t="str">
        <f>[2]自有船应收租金!F362</f>
        <v>第17期</v>
      </c>
      <c r="E420" s="82" t="str">
        <f>[2]自有船应收租金!I362</f>
        <v>2019.02.21-2019.03.08</v>
      </c>
      <c r="F420" s="83">
        <f>[2]自有船应收租金!V362</f>
        <v>0</v>
      </c>
      <c r="G420" s="82">
        <f>[2]自有船应收租金!AA362</f>
        <v>81650</v>
      </c>
      <c r="H420" s="82">
        <f>IF([2]自有船应收租金!AB362="","",[2]自有船应收租金!AB362)</f>
        <v>81630.55</v>
      </c>
      <c r="I420" s="86">
        <f>[2]自有船应收租金!Y362</f>
        <v>0</v>
      </c>
    </row>
    <row r="421" s="59" customFormat="1" ht="12" customHeight="1" spans="2:9">
      <c r="B421" s="82" t="str">
        <f>[2]自有船应收租金!B363</f>
        <v>ACACIA ARIES</v>
      </c>
      <c r="C421" s="82" t="str">
        <f>[2]自有船应收租金!C363</f>
        <v>STM</v>
      </c>
      <c r="D421" s="82" t="str">
        <f>[2]自有船应收租金!F363</f>
        <v>第2期</v>
      </c>
      <c r="E421" s="82" t="str">
        <f>[2]自有船应收租金!I363</f>
        <v>2019.01.25-2019.02.09</v>
      </c>
      <c r="F421" s="83">
        <f>[2]自有船应收租金!V363</f>
        <v>0</v>
      </c>
      <c r="G421" s="82">
        <f>[2]自有船应收租金!AA363</f>
        <v>60650</v>
      </c>
      <c r="H421" s="82">
        <f>IF([2]自有船应收租金!AB363="","",[2]自有船应收租金!AB363)</f>
        <v>60650</v>
      </c>
      <c r="I421" s="86">
        <f>[2]自有船应收租金!Y363</f>
        <v>0</v>
      </c>
    </row>
    <row r="422" s="59" customFormat="1" ht="12" customHeight="1" spans="2:9">
      <c r="B422" s="82" t="str">
        <f>[2]自有船应收租金!B364</f>
        <v>ACACIA LAN</v>
      </c>
      <c r="C422" s="82" t="str">
        <f>[2]自有船应收租金!C364</f>
        <v>Heung-A</v>
      </c>
      <c r="D422" s="82" t="str">
        <f>[2]自有船应收租金!F364</f>
        <v>第21期</v>
      </c>
      <c r="E422" s="82" t="str">
        <f>[2]自有船应收租金!I364</f>
        <v>2019.02.23-2019.03.10</v>
      </c>
      <c r="F422" s="83">
        <f>[2]自有船应收租金!V364</f>
        <v>0</v>
      </c>
      <c r="G422" s="82">
        <f>[2]自有船应收租金!AA364</f>
        <v>69437.5</v>
      </c>
      <c r="H422" s="82">
        <f>IF([2]自有船应收租金!AB364="","",[2]自有船应收租金!AB364)</f>
        <v>69422.5</v>
      </c>
      <c r="I422" s="86">
        <f>[2]自有船应收租金!Y364</f>
        <v>0</v>
      </c>
    </row>
    <row r="423" s="59" customFormat="1" ht="12" customHeight="1" spans="2:9">
      <c r="B423" s="82" t="str">
        <f>[2]自有船应收租金!B365</f>
        <v>ACACIA HAWK</v>
      </c>
      <c r="C423" s="82" t="str">
        <f>[2]自有船应收租金!C365</f>
        <v>CMS</v>
      </c>
      <c r="D423" s="82" t="str">
        <f>[2]自有船应收租金!F365</f>
        <v>第27期</v>
      </c>
      <c r="E423" s="82" t="str">
        <f>[2]自有船应收租金!I365</f>
        <v>2019.02.22-2019.03.09</v>
      </c>
      <c r="F423" s="83">
        <f>[2]自有船应收租金!V365</f>
        <v>0</v>
      </c>
      <c r="G423" s="82">
        <f>[2]自有船应收租金!AA365</f>
        <v>79048.7157534247</v>
      </c>
      <c r="H423" s="82">
        <f>IF([2]自有船应收租金!AB365="","",[2]自有船应收租金!AB365)</f>
        <v>79028.72</v>
      </c>
      <c r="I423" s="86" t="str">
        <f>[2]自有船应收租金!Y365</f>
        <v>1.25%佣金</v>
      </c>
    </row>
    <row r="424" s="59" customFormat="1" ht="12" customHeight="1" spans="2:9">
      <c r="B424" s="82" t="str">
        <f>[2]自有船应收租金!B366</f>
        <v>ACACIA ARIES</v>
      </c>
      <c r="C424" s="82" t="str">
        <f>[2]自有船应收租金!C366</f>
        <v>STM</v>
      </c>
      <c r="D424" s="82" t="str">
        <f>[2]自有船应收租金!F366</f>
        <v>第3期</v>
      </c>
      <c r="E424" s="82" t="str">
        <f>[2]自有船应收租金!I366</f>
        <v>2019.02.09-2019.02.24</v>
      </c>
      <c r="F424" s="83">
        <f>[2]自有船应收租金!V366</f>
        <v>0</v>
      </c>
      <c r="G424" s="82">
        <f>[2]自有船应收租金!AA366</f>
        <v>60650</v>
      </c>
      <c r="H424" s="82">
        <f>IF([2]自有船应收租金!AB366="","",[2]自有船应收租金!AB366)</f>
        <v>60650</v>
      </c>
      <c r="I424" s="86">
        <f>[2]自有船应收租金!Y366</f>
        <v>0</v>
      </c>
    </row>
    <row r="425" s="59" customFormat="1" ht="12" customHeight="1" spans="2:9">
      <c r="B425" s="82" t="str">
        <f>[2]自有船应收租金!B367</f>
        <v>JRS CORVUS</v>
      </c>
      <c r="C425" s="82" t="str">
        <f>[2]自有船应收租金!C367</f>
        <v>ONE</v>
      </c>
      <c r="D425" s="82" t="str">
        <f>[2]自有船应收租金!F367</f>
        <v>第21期</v>
      </c>
      <c r="E425" s="82" t="str">
        <f>[2]自有船应收租金!I367</f>
        <v>2019.02.14-2019.02.28</v>
      </c>
      <c r="F425" s="83">
        <f>[2]自有船应收租金!V367</f>
        <v>0</v>
      </c>
      <c r="G425" s="82">
        <f>[2]自有船应收租金!AA367</f>
        <v>74054.9657534247</v>
      </c>
      <c r="H425" s="82">
        <f>IF([2]自有船应收租金!AB367="","",[2]自有船应收租金!AB367)</f>
        <v>74054.97</v>
      </c>
      <c r="I425" s="86" t="str">
        <f>[2]自有船应收租金!Y367</f>
        <v>1.25%佣金</v>
      </c>
    </row>
    <row r="426" s="59" customFormat="1" ht="12" customHeight="1" spans="2:9">
      <c r="B426" s="82" t="str">
        <f>[2]自有船应收租金!B368</f>
        <v>JRS CORVUS</v>
      </c>
      <c r="C426" s="82" t="str">
        <f>[2]自有船应收租金!C368</f>
        <v>ONE</v>
      </c>
      <c r="D426" s="82" t="str">
        <f>[2]自有船应收租金!F368</f>
        <v>第21期</v>
      </c>
      <c r="E426" s="82" t="str">
        <f>[2]自有船应收租金!I368</f>
        <v>2019.02.28-2019.03.01</v>
      </c>
      <c r="F426" s="83">
        <f>[2]自有船应收租金!V368</f>
        <v>0</v>
      </c>
      <c r="G426" s="82">
        <f>[2]自有船应收租金!AA368</f>
        <v>4993.3904109589</v>
      </c>
      <c r="H426" s="82">
        <f>IF([2]自有船应收租金!AB368="","",[2]自有船应收租金!AB368)</f>
        <v>4989.73</v>
      </c>
      <c r="I426" s="86" t="str">
        <f>[2]自有船应收租金!Y368</f>
        <v>1.25%佣金</v>
      </c>
    </row>
    <row r="427" s="59" customFormat="1" ht="12" customHeight="1" spans="2:9">
      <c r="B427" s="82" t="str">
        <f>[2]自有船应收租金!B369</f>
        <v>ACACIA MING</v>
      </c>
      <c r="C427" s="82" t="str">
        <f>[2]自有船应收租金!C369</f>
        <v>ONE</v>
      </c>
      <c r="D427" s="82" t="str">
        <f>[2]自有船应收租金!F369</f>
        <v>第21期</v>
      </c>
      <c r="E427" s="82" t="str">
        <f>[2]自有船应收租金!I369</f>
        <v>2019.02.19-2019.03.01</v>
      </c>
      <c r="F427" s="83">
        <f>[2]自有船应收租金!V369</f>
        <v>0</v>
      </c>
      <c r="G427" s="82">
        <f>[2]自有船应收租金!AA369</f>
        <v>52896.404109589</v>
      </c>
      <c r="H427" s="82">
        <f>IF([2]自有船应收租金!AB369="","",[2]自有船应收租金!AB369)</f>
        <v>52896.4</v>
      </c>
      <c r="I427" s="86" t="str">
        <f>[2]自有船应收租金!Y369</f>
        <v>1.25%佣金</v>
      </c>
    </row>
    <row r="428" s="59" customFormat="1" ht="12" customHeight="1" spans="2:9">
      <c r="B428" s="82" t="str">
        <f>[2]自有船应收租金!B370</f>
        <v>ACACIA MING</v>
      </c>
      <c r="C428" s="82" t="str">
        <f>[2]自有船应收租金!C370</f>
        <v>ONE</v>
      </c>
      <c r="D428" s="82" t="str">
        <f>[2]自有船应收租金!F370</f>
        <v>第21期</v>
      </c>
      <c r="E428" s="82" t="str">
        <f>[2]自有船应收租金!I370</f>
        <v>2019.03.01-2019.03.06</v>
      </c>
      <c r="F428" s="83">
        <f>[2]自有船应收租金!V370</f>
        <v>0</v>
      </c>
      <c r="G428" s="82">
        <f>[2]自有船应收租金!AA370</f>
        <v>24966.9520547945</v>
      </c>
      <c r="H428" s="82">
        <f>IF([2]自有船应收租金!AB370="","",[2]自有船应收租金!AB370)</f>
        <v>24963.3</v>
      </c>
      <c r="I428" s="86" t="str">
        <f>[2]自有船应收租金!Y370</f>
        <v>1.25%佣金</v>
      </c>
    </row>
    <row r="429" s="59" customFormat="1" ht="12" customHeight="1" spans="2:9">
      <c r="B429" s="82" t="str">
        <f>[2]自有船应收租金!B371</f>
        <v>Heung-A Manila</v>
      </c>
      <c r="C429" s="82" t="str">
        <f>[2]自有船应收租金!C371</f>
        <v>SCP</v>
      </c>
      <c r="D429" s="82" t="str">
        <f>[2]自有船应收租金!F371</f>
        <v>第4期</v>
      </c>
      <c r="E429" s="82" t="str">
        <f>[2]自有船应收租金!I371</f>
        <v>2019.02.17-2019.03.04</v>
      </c>
      <c r="F429" s="83">
        <f>[2]自有船应收租金!V371</f>
        <v>0</v>
      </c>
      <c r="G429" s="82">
        <f>[2]自有船应收租金!AA371</f>
        <v>73928.5102739726</v>
      </c>
      <c r="H429" s="82">
        <f>IF([2]自有船应收租金!AB371="","",[2]自有船应收租金!AB371)</f>
        <v>73924.85</v>
      </c>
      <c r="I429" s="86" t="str">
        <f>[2]自有船应收租金!Y371</f>
        <v>1.25%佣金</v>
      </c>
    </row>
    <row r="430" s="59" customFormat="1" ht="12" customHeight="1" spans="2:9">
      <c r="B430" s="82" t="str">
        <f>[2]自有船应收租金!B372</f>
        <v>JRS CARINA</v>
      </c>
      <c r="C430" s="82" t="str">
        <f>[2]自有船应收租金!C372</f>
        <v>CCL</v>
      </c>
      <c r="D430" s="82" t="str">
        <f>[2]自有船应收租金!F372</f>
        <v>第17期</v>
      </c>
      <c r="E430" s="82" t="str">
        <f>[2]自有船应收租金!I372</f>
        <v>2019.02.25-2019.03.12</v>
      </c>
      <c r="F430" s="83">
        <f>[2]自有船应收租金!V372</f>
        <v>0</v>
      </c>
      <c r="G430" s="82">
        <f>[2]自有船应收租金!AA372</f>
        <v>95913.3038</v>
      </c>
      <c r="H430" s="82">
        <f>IF([2]自有船应收租金!AB372="","",[2]自有船应收租金!AB372)</f>
        <v>95905.02</v>
      </c>
      <c r="I430" s="86" t="str">
        <f>[2]自有船应收租金!Y372</f>
        <v>船东费</v>
      </c>
    </row>
    <row r="431" s="59" customFormat="1" ht="12" customHeight="1" spans="2:9">
      <c r="B431" s="82" t="str">
        <f>[2]自有船应收租金!B373</f>
        <v>ACACIA LIBRA</v>
      </c>
      <c r="C431" s="82" t="str">
        <f>[2]自有船应收租金!C373</f>
        <v>CNC</v>
      </c>
      <c r="D431" s="82" t="str">
        <f>[2]自有船应收租金!F373</f>
        <v>第2期</v>
      </c>
      <c r="E431" s="82" t="str">
        <f>[2]自有船应收租金!I373</f>
        <v>2019.02.18-2019.02.23</v>
      </c>
      <c r="F431" s="83">
        <f>[2]自有船应收租金!V373</f>
        <v>0</v>
      </c>
      <c r="G431" s="82">
        <f>[2]自有船应收租金!AA373</f>
        <v>37563.7671232877</v>
      </c>
      <c r="H431" s="82">
        <f>IF([2]自有船应收租金!AB373="","",[2]自有船应收租金!AB373)</f>
        <v>37563.77</v>
      </c>
      <c r="I431" s="86" t="str">
        <f>[2]自有船应收租金!Y373</f>
        <v>接船检验费</v>
      </c>
    </row>
    <row r="432" s="59" customFormat="1" ht="12" customHeight="1" spans="2:9">
      <c r="B432" s="82" t="str">
        <f>[2]自有船应收租金!B374</f>
        <v>ACACIA LIBRA</v>
      </c>
      <c r="C432" s="82" t="str">
        <f>[2]自有船应收租金!C374</f>
        <v>CNC</v>
      </c>
      <c r="D432" s="82" t="str">
        <f>[2]自有船应收租金!F374</f>
        <v>第3期</v>
      </c>
      <c r="E432" s="82" t="str">
        <f>[2]自有船应收租金!I374</f>
        <v>2019.02.23-2019.02.27</v>
      </c>
      <c r="F432" s="83">
        <f>[2]自有船应收租金!V374</f>
        <v>0</v>
      </c>
      <c r="G432" s="82">
        <f>[2]自有船应收租金!AA374</f>
        <v>30371.0136986301</v>
      </c>
      <c r="H432" s="82">
        <f>IF([2]自有船应收租金!AB374="","",[2]自有船应收租金!AB374)</f>
        <v>30371.01</v>
      </c>
      <c r="I432" s="86">
        <f>[2]自有船应收租金!Y374</f>
        <v>0</v>
      </c>
    </row>
    <row r="433" s="59" customFormat="1" ht="12" customHeight="1" spans="2:9">
      <c r="B433" s="82" t="str">
        <f>[2]自有船应收租金!B375</f>
        <v>ACACIA ARIES</v>
      </c>
      <c r="C433" s="82" t="str">
        <f>[2]自有船应收租金!C375</f>
        <v>STM</v>
      </c>
      <c r="D433" s="82" t="str">
        <f>[2]自有船应收租金!F375</f>
        <v>第4期</v>
      </c>
      <c r="E433" s="82" t="str">
        <f>[2]自有船应收租金!I375</f>
        <v>2019.02.24-2019.03.11</v>
      </c>
      <c r="F433" s="83">
        <f>[2]自有船应收租金!V375</f>
        <v>0</v>
      </c>
      <c r="G433" s="82">
        <f>[2]自有船应收租金!AA375</f>
        <v>60650</v>
      </c>
      <c r="H433" s="82">
        <f>IF([2]自有船应收租金!AB375="","",[2]自有船应收租金!AB375)</f>
        <v>60650</v>
      </c>
      <c r="I433" s="86">
        <f>[2]自有船应收租金!Y375</f>
        <v>0</v>
      </c>
    </row>
    <row r="434" s="59" customFormat="1" ht="12" customHeight="1" spans="2:9">
      <c r="B434" s="82" t="str">
        <f>[2]自有船应收租金!B376</f>
        <v>Heung-A Jakarta </v>
      </c>
      <c r="C434" s="82" t="str">
        <f>[2]自有船应收租金!C376</f>
        <v>Heung-A</v>
      </c>
      <c r="D434" s="82" t="str">
        <f>[2]自有船应收租金!F376</f>
        <v>第21期</v>
      </c>
      <c r="E434" s="82" t="str">
        <f>[2]自有船应收租金!I376</f>
        <v>2019.02.28-2019.03.15</v>
      </c>
      <c r="F434" s="83">
        <f>[2]自有船应收租金!V376</f>
        <v>0</v>
      </c>
      <c r="G434" s="82">
        <f>[2]自有船应收租金!AA376</f>
        <v>81883.125</v>
      </c>
      <c r="H434" s="82">
        <f>IF([2]自有船应收租金!AB376="","",[2]自有船应收租金!AB376)</f>
        <v>81864.45</v>
      </c>
      <c r="I434" s="86" t="str">
        <f>[2]自有船应收租金!Y376</f>
        <v>1.25%佣金</v>
      </c>
    </row>
    <row r="435" s="59" customFormat="1" ht="12" customHeight="1" spans="2:9">
      <c r="B435" s="82" t="str">
        <f>[2]自有船应收租金!B377</f>
        <v>ACACIA MAKOTO</v>
      </c>
      <c r="C435" s="82" t="str">
        <f>[2]自有船应收租金!C377</f>
        <v>STM</v>
      </c>
      <c r="D435" s="82" t="str">
        <f>[2]自有船应收租金!F377</f>
        <v>第17期</v>
      </c>
      <c r="E435" s="82" t="str">
        <f>[2]自有船应收租金!I377</f>
        <v>2019.02.24-2019.03.11</v>
      </c>
      <c r="F435" s="83">
        <f>[2]自有船应收租金!V377</f>
        <v>0</v>
      </c>
      <c r="G435" s="82">
        <f>[2]自有船应收租金!AA377</f>
        <v>91200</v>
      </c>
      <c r="H435" s="82">
        <f>IF([2]自有船应收租金!AB377="","",[2]自有船应收租金!AB377)</f>
        <v>91200</v>
      </c>
      <c r="I435" s="86">
        <f>[2]自有船应收租金!Y377</f>
        <v>0</v>
      </c>
    </row>
    <row r="436" s="59" customFormat="1" ht="12" customHeight="1" spans="2:9">
      <c r="B436" s="82" t="str">
        <f>[2]自有船应收租金!B378</f>
        <v>OPDR LISBOA</v>
      </c>
      <c r="C436" s="82" t="str">
        <f>[2]自有船应收租金!C378</f>
        <v>HEDE</v>
      </c>
      <c r="D436" s="82" t="str">
        <f>[2]自有船应收租金!F378</f>
        <v>第1期</v>
      </c>
      <c r="E436" s="82" t="str">
        <f>[2]自有船应收租金!I378</f>
        <v>2019.02.21-2019.03.08</v>
      </c>
      <c r="F436" s="83">
        <f>[2]自有船应收租金!V378</f>
        <v>0</v>
      </c>
      <c r="G436" s="82">
        <f>[2]自有船应收租金!AA378</f>
        <v>74100</v>
      </c>
      <c r="H436" s="82">
        <f>IF([2]自有船应收租金!AB378="","",[2]自有船应收租金!AB378)</f>
        <v>74100</v>
      </c>
      <c r="I436" s="86">
        <f>[2]自有船应收租金!Y378</f>
        <v>0</v>
      </c>
    </row>
    <row r="437" s="59" customFormat="1" ht="12" customHeight="1" spans="2:9">
      <c r="B437" s="82" t="str">
        <f>[2]自有船应收租金!B379</f>
        <v>Heung-A Singapore</v>
      </c>
      <c r="C437" s="82" t="str">
        <f>[2]自有船应收租金!C379</f>
        <v>SNL</v>
      </c>
      <c r="D437" s="82" t="str">
        <f>[2]自有船应收租金!F379</f>
        <v>第5期</v>
      </c>
      <c r="E437" s="82" t="str">
        <f>[2]自有船应收租金!I379</f>
        <v>2019.02.05-2019.02.23</v>
      </c>
      <c r="F437" s="83">
        <f>[2]自有船应收租金!V379</f>
        <v>0</v>
      </c>
      <c r="G437" s="82">
        <f>[2]自有船应收租金!AA379</f>
        <v>2537.37583333332</v>
      </c>
      <c r="H437" s="82">
        <f>IF([2]自有船应收租金!AB379="","",[2]自有船应收租金!AB379)</f>
        <v>2537.38</v>
      </c>
      <c r="I437" s="86" t="str">
        <f>[2]自有船应收租金!Y379</f>
        <v>春节停租（2.05 1745lt-2.19 1317lt 13.8139天）</v>
      </c>
    </row>
    <row r="438" s="59" customFormat="1" ht="12" customHeight="1" spans="2:9">
      <c r="B438" s="82" t="str">
        <f>[2]自有船应收租金!B380</f>
        <v>Heung-A Singapore</v>
      </c>
      <c r="C438" s="82" t="str">
        <f>[2]自有船应收租金!C380</f>
        <v>SNL</v>
      </c>
      <c r="D438" s="82" t="str">
        <f>[2]自有船应收租金!F380</f>
        <v>第6期</v>
      </c>
      <c r="E438" s="82" t="str">
        <f>[2]自有船应收租金!I380</f>
        <v>2019.02.23-2019.03.10</v>
      </c>
      <c r="F438" s="83">
        <f>[2]自有船应收租金!V380</f>
        <v>0</v>
      </c>
      <c r="G438" s="82">
        <f>[2]自有船应收租金!AA380</f>
        <v>67825</v>
      </c>
      <c r="H438" s="82">
        <f>IF([2]自有船应收租金!AB380="","",[2]自有船应收租金!AB380)</f>
        <v>67799.4</v>
      </c>
      <c r="I438" s="86">
        <f>[2]自有船应收租金!Y380</f>
        <v>0</v>
      </c>
    </row>
    <row r="439" s="59" customFormat="1" ht="12" customHeight="1" spans="2:9">
      <c r="B439" s="82" t="str">
        <f>[2]自有船应收租金!B381</f>
        <v>ACACIA TAURUS</v>
      </c>
      <c r="C439" s="82" t="str">
        <f>[2]自有船应收租金!C381</f>
        <v>STM</v>
      </c>
      <c r="D439" s="82" t="str">
        <f>[2]自有船应收租金!F381</f>
        <v>第16期</v>
      </c>
      <c r="E439" s="82" t="str">
        <f>[2]自有船应收租金!I381</f>
        <v>2019.02.17-2019.03.04</v>
      </c>
      <c r="F439" s="83">
        <f>[2]自有船应收租金!V381</f>
        <v>0</v>
      </c>
      <c r="G439" s="82">
        <f>[2]自有船应收租金!AA381</f>
        <v>60650</v>
      </c>
      <c r="H439" s="82">
        <f>IF([2]自有船应收租金!AB381="","",[2]自有船应收租金!AB381)</f>
        <v>60650</v>
      </c>
      <c r="I439" s="86">
        <f>[2]自有船应收租金!Y381</f>
        <v>0</v>
      </c>
    </row>
    <row r="440" s="59" customFormat="1" ht="12" customHeight="1" spans="2:9">
      <c r="B440" s="82" t="str">
        <f>[2]自有船应收租金!B382</f>
        <v>ACACIA VIRGO</v>
      </c>
      <c r="C440" s="82" t="str">
        <f>[2]自有船应收租金!C382</f>
        <v>STM</v>
      </c>
      <c r="D440" s="82" t="str">
        <f>[2]自有船应收租金!F382</f>
        <v>第1期</v>
      </c>
      <c r="E440" s="82" t="str">
        <f>[2]自有船应收租金!I382</f>
        <v>2019.02.16-2019.02.17</v>
      </c>
      <c r="F440" s="83">
        <f>[2]自有船应收租金!V382</f>
        <v>0</v>
      </c>
      <c r="G440" s="82">
        <f>[2]自有船应收租金!AA382</f>
        <v>-112854.4338</v>
      </c>
      <c r="H440" s="82">
        <f>IF([2]自有船应收租金!AB382="","",[2]自有船应收租金!AB382)</f>
        <v>-112854.43</v>
      </c>
      <c r="I440" s="86">
        <f>[2]自有船应收租金!Y382</f>
        <v>0</v>
      </c>
    </row>
    <row r="441" s="59" customFormat="1" ht="12" customHeight="1" spans="2:9">
      <c r="B441" s="82" t="str">
        <f>[2]自有船应收租金!B383</f>
        <v>ACACIA MING</v>
      </c>
      <c r="C441" s="82" t="str">
        <f>[2]自有船应收租金!C383</f>
        <v>ONE</v>
      </c>
      <c r="D441" s="82" t="str">
        <f>[2]自有船应收租金!F383</f>
        <v>第22期</v>
      </c>
      <c r="E441" s="82" t="str">
        <f>[2]自有船应收租金!I383</f>
        <v>2019.03.06-2019.03.21</v>
      </c>
      <c r="F441" s="83">
        <f>[2]自有船应收租金!V383</f>
        <v>0</v>
      </c>
      <c r="G441" s="82">
        <f>[2]自有船应收租金!AA383</f>
        <v>74900.8561643836</v>
      </c>
      <c r="H441" s="82">
        <f>IF([2]自有船应收租金!AB383="","",[2]自有船应收租金!AB383)</f>
        <v>74897.2</v>
      </c>
      <c r="I441" s="86" t="str">
        <f>[2]自有船应收租金!Y383</f>
        <v>1.25%佣金</v>
      </c>
    </row>
    <row r="442" s="59" customFormat="1" ht="12" customHeight="1" spans="2:9">
      <c r="B442" s="82" t="str">
        <f>[2]自有船应收租金!B384</f>
        <v>JRS CORVUS</v>
      </c>
      <c r="C442" s="82" t="str">
        <f>[2]自有船应收租金!C384</f>
        <v>ONE</v>
      </c>
      <c r="D442" s="82" t="str">
        <f>[2]自有船应收租金!F384</f>
        <v>第22期</v>
      </c>
      <c r="E442" s="82" t="str">
        <f>[2]自有船应收租金!I384</f>
        <v>2019.03.01-2019.03.16</v>
      </c>
      <c r="F442" s="83">
        <f>[2]自有船应收租金!V384</f>
        <v>0</v>
      </c>
      <c r="G442" s="82">
        <f>[2]自有船应收租金!AA384</f>
        <v>74900.8561643836</v>
      </c>
      <c r="H442" s="82">
        <f>IF([2]自有船应收租金!AB384="","",[2]自有船应收租金!AB384)</f>
        <v>74897.19</v>
      </c>
      <c r="I442" s="86" t="str">
        <f>[2]自有船应收租金!Y384</f>
        <v>1.25%佣金</v>
      </c>
    </row>
    <row r="443" s="59" customFormat="1" ht="12" spans="2:9">
      <c r="B443" s="82" t="str">
        <f>[2]自有船应收租金!B385</f>
        <v>ACACIA VIRGO</v>
      </c>
      <c r="C443" s="82" t="str">
        <f>[2]自有船应收租金!C385</f>
        <v>CMS</v>
      </c>
      <c r="D443" s="82" t="str">
        <f>[2]自有船应收租金!F385</f>
        <v>final</v>
      </c>
      <c r="E443" s="82" t="str">
        <f>[2]自有船应收租金!I385</f>
        <v>2019.01.11-2019.02.02</v>
      </c>
      <c r="F443" s="83">
        <f>[2]自有船应收租金!V385</f>
        <v>0</v>
      </c>
      <c r="G443" s="82">
        <f>[2]自有船应收租金!AA385</f>
        <v>3331.96</v>
      </c>
      <c r="H443" s="82">
        <f>IF([2]自有船应收租金!AB385="","",[2]自有船应收租金!AB385)</f>
        <v>3308.36</v>
      </c>
      <c r="I443" s="86" t="s">
        <v>83</v>
      </c>
    </row>
    <row r="444" s="59" customFormat="1" ht="12" customHeight="1" spans="2:9">
      <c r="B444" s="82" t="str">
        <f>[2]自有船应收租金!B386</f>
        <v>OPDR LISBOA</v>
      </c>
      <c r="C444" s="82" t="str">
        <f>[2]自有船应收租金!C386</f>
        <v>HEDE</v>
      </c>
      <c r="D444" s="82" t="str">
        <f>[2]自有船应收租金!F386</f>
        <v>第2期</v>
      </c>
      <c r="E444" s="82" t="str">
        <f>[2]自有船应收租金!I386</f>
        <v>2019.03.08-2019.03.23</v>
      </c>
      <c r="F444" s="83">
        <f>[2]自有船应收租金!V386</f>
        <v>0</v>
      </c>
      <c r="G444" s="82">
        <f>[2]自有船应收租金!AA386</f>
        <v>208851.868</v>
      </c>
      <c r="H444" s="82">
        <f>IF([2]自有船应收租金!AB386="","",[2]自有船应收租金!AB386)</f>
        <v>208851.87</v>
      </c>
      <c r="I444" s="86" t="str">
        <f>[2]自有船应收租金!Y386</f>
        <v>接船检验费</v>
      </c>
    </row>
    <row r="445" s="59" customFormat="1" ht="12" customHeight="1" spans="2:9">
      <c r="B445" s="82" t="str">
        <f>[2]自有船应收租金!B387</f>
        <v>ACACIA ARIES</v>
      </c>
      <c r="C445" s="82" t="str">
        <f>[2]自有船应收租金!C387</f>
        <v>STM</v>
      </c>
      <c r="D445" s="82" t="str">
        <f>[2]自有船应收租金!F387</f>
        <v>第5期</v>
      </c>
      <c r="E445" s="82" t="str">
        <f>[2]自有船应收租金!I387</f>
        <v>2019.03.11-2019.03.26</v>
      </c>
      <c r="F445" s="83">
        <f>[2]自有船应收租金!V387</f>
        <v>0</v>
      </c>
      <c r="G445" s="82">
        <f>[2]自有船应收租金!AA387</f>
        <v>60650</v>
      </c>
      <c r="H445" s="82">
        <f>IF([2]自有船应收租金!AB387="","",[2]自有船应收租金!AB387)</f>
        <v>60650</v>
      </c>
      <c r="I445" s="86">
        <f>[2]自有船应收租金!Y387</f>
        <v>0</v>
      </c>
    </row>
    <row r="446" s="59" customFormat="1" ht="12" customHeight="1" spans="2:9">
      <c r="B446" s="82" t="str">
        <f>[2]自有船应收租金!B388</f>
        <v>ACACIA HAWK</v>
      </c>
      <c r="C446" s="82" t="str">
        <f>[2]自有船应收租金!C388</f>
        <v>CMS</v>
      </c>
      <c r="D446" s="82" t="str">
        <f>[2]自有船应收租金!F388</f>
        <v>第28期</v>
      </c>
      <c r="E446" s="82" t="str">
        <f>[2]自有船应收租金!I388</f>
        <v>2019.03.09-2019.03.24</v>
      </c>
      <c r="F446" s="83">
        <f>[2]自有船应收租金!V388</f>
        <v>0</v>
      </c>
      <c r="G446" s="82">
        <f>[2]自有船应收租金!AA388</f>
        <v>79048.7157534247</v>
      </c>
      <c r="H446" s="82">
        <f>IF([2]自有船应收租金!AB388="","",[2]自有船应收租金!AB388)</f>
        <v>79028.72</v>
      </c>
      <c r="I446" s="86" t="str">
        <f>[2]自有船应收租金!Y388</f>
        <v>1.25%佣金</v>
      </c>
    </row>
    <row r="447" s="59" customFormat="1" ht="12" customHeight="1" spans="2:9">
      <c r="B447" s="82" t="str">
        <f>[2]自有船应收租金!B389</f>
        <v>Heung-A Jakarta </v>
      </c>
      <c r="C447" s="82" t="str">
        <f>[2]自有船应收租金!C389</f>
        <v>Heung-A</v>
      </c>
      <c r="D447" s="82" t="str">
        <f>[2]自有船应收租金!F389</f>
        <v>第22期</v>
      </c>
      <c r="E447" s="82" t="str">
        <f>[2]自有船应收租金!I389</f>
        <v>2019.03.15-2019.03.30</v>
      </c>
      <c r="F447" s="83">
        <f>[2]自有船应收租金!V389</f>
        <v>0</v>
      </c>
      <c r="G447" s="82">
        <f>[2]自有船应收租金!AA389</f>
        <v>81483.385</v>
      </c>
      <c r="H447" s="82">
        <f>IF([2]自有船应收租金!AB389="","",[2]自有船应收租金!AB389)</f>
        <v>81464.71</v>
      </c>
      <c r="I447" s="86" t="str">
        <f>[2]自有船应收租金!Y389</f>
        <v>1.25%佣金/船东费</v>
      </c>
    </row>
    <row r="448" s="59" customFormat="1" ht="12" customHeight="1" spans="2:9">
      <c r="B448" s="82" t="str">
        <f>[2]自有船应收租金!B390</f>
        <v>JRS CARINA</v>
      </c>
      <c r="C448" s="82" t="str">
        <f>[2]自有船应收租金!C390</f>
        <v>CCL</v>
      </c>
      <c r="D448" s="82" t="str">
        <f>[2]自有船应收租金!F390</f>
        <v>第18期</v>
      </c>
      <c r="E448" s="82" t="str">
        <f>[2]自有船应收租金!I390</f>
        <v>2019.03.12-2019.03.27</v>
      </c>
      <c r="F448" s="83">
        <f>[2]自有船应收租金!V390</f>
        <v>0</v>
      </c>
      <c r="G448" s="82">
        <f>[2]自有船应收租金!AA390</f>
        <v>73103.97</v>
      </c>
      <c r="H448" s="82">
        <f>IF([2]自有船应收租金!AB390="","",[2]自有船应收租金!AB390)</f>
        <v>73103.97</v>
      </c>
      <c r="I448" s="86" t="str">
        <f>[2]自有船应收租金!Y390</f>
        <v>船东费</v>
      </c>
    </row>
    <row r="449" s="59" customFormat="1" ht="12" customHeight="1" spans="2:9">
      <c r="B449" s="82" t="str">
        <f>[2]自有船应收租金!B391</f>
        <v>ACACIA LAN</v>
      </c>
      <c r="C449" s="82" t="str">
        <f>[2]自有船应收租金!C391</f>
        <v>Heung-A</v>
      </c>
      <c r="D449" s="82" t="str">
        <f>[2]自有船应收租金!F391</f>
        <v>第22期</v>
      </c>
      <c r="E449" s="82" t="str">
        <f>[2]自有船应收租金!I391</f>
        <v>2019.03.10-2019.03.25</v>
      </c>
      <c r="F449" s="83">
        <f>[2]自有船应收租金!V391</f>
        <v>0</v>
      </c>
      <c r="G449" s="82">
        <f>[2]自有船应收租金!AA391</f>
        <v>69437.5</v>
      </c>
      <c r="H449" s="82">
        <f>IF([2]自有船应收租金!AB391="","",[2]自有船应收租金!AB391)</f>
        <v>69422.5</v>
      </c>
      <c r="I449" s="86">
        <f>[2]自有船应收租金!Y391</f>
        <v>0</v>
      </c>
    </row>
    <row r="450" s="59" customFormat="1" ht="12" customHeight="1" spans="2:9">
      <c r="B450" s="82" t="str">
        <f>[2]自有船应收租金!B392</f>
        <v>ACACIA LEO</v>
      </c>
      <c r="C450" s="82" t="str">
        <f>[2]自有船应收租金!C392</f>
        <v>FESCO</v>
      </c>
      <c r="D450" s="82" t="str">
        <f>[2]自有船应收租金!F392</f>
        <v>第18期</v>
      </c>
      <c r="E450" s="82" t="str">
        <f>[2]自有船应收租金!I392</f>
        <v>2019.03.08-2019.03.23</v>
      </c>
      <c r="F450" s="83">
        <f>[2]自有船应收租金!V392</f>
        <v>0</v>
      </c>
      <c r="G450" s="82">
        <f>[2]自有船应收租金!AA392</f>
        <v>81650</v>
      </c>
      <c r="H450" s="82">
        <f>IF([2]自有船应收租金!AB392="","",[2]自有船应收租金!AB392)</f>
        <v>81630.59</v>
      </c>
      <c r="I450" s="86">
        <f>[2]自有船应收租金!Y392</f>
        <v>0</v>
      </c>
    </row>
    <row r="451" s="59" customFormat="1" ht="12" customHeight="1" spans="2:9">
      <c r="B451" s="82" t="str">
        <f>[2]自有船应收租金!B393</f>
        <v>ACACIA LIBRA</v>
      </c>
      <c r="C451" s="82" t="str">
        <f>[2]自有船应收租金!C393</f>
        <v>CNC</v>
      </c>
      <c r="D451" s="82" t="str">
        <f>[2]自有船应收租金!F393</f>
        <v>prefinal</v>
      </c>
      <c r="E451" s="82" t="str">
        <f>[2]自有船应收租金!I393</f>
        <v>2019.02.27-2019.03.01</v>
      </c>
      <c r="F451" s="83">
        <f>[2]自有船应收租金!V393</f>
        <v>0</v>
      </c>
      <c r="G451" s="82">
        <f>[2]自有船应收租金!AA393</f>
        <v>40097.7581626027</v>
      </c>
      <c r="H451" s="82">
        <f>IF([2]自有船应收租金!AB393="","",[2]自有船应收租金!AB393)</f>
        <v>40097.78</v>
      </c>
      <c r="I451" s="86" t="str">
        <f>[2]自有船应收租金!Y393</f>
        <v>还船检验费/劳务费/船东费预留</v>
      </c>
    </row>
    <row r="452" s="59" customFormat="1" ht="12" customHeight="1" spans="2:9">
      <c r="B452" s="82" t="str">
        <f>[2]自有船应收租金!B394</f>
        <v>ACACIA MAKOTO</v>
      </c>
      <c r="C452" s="82" t="str">
        <f>[2]自有船应收租金!C394</f>
        <v>STM</v>
      </c>
      <c r="D452" s="82" t="str">
        <f>[2]自有船应收租金!F394</f>
        <v>第18期</v>
      </c>
      <c r="E452" s="82" t="str">
        <f>[2]自有船应收租金!I394</f>
        <v>2019.03.11-2019.03.26</v>
      </c>
      <c r="F452" s="83">
        <f>[2]自有船应收租金!V394</f>
        <v>0</v>
      </c>
      <c r="G452" s="82">
        <f>[2]自有船应收租金!AA394</f>
        <v>91200</v>
      </c>
      <c r="H452" s="82">
        <f>IF([2]自有船应收租金!AB394="","",[2]自有船应收租金!AB394)</f>
        <v>91200</v>
      </c>
      <c r="I452" s="86">
        <f>[2]自有船应收租金!Y394</f>
        <v>0</v>
      </c>
    </row>
    <row r="453" s="59" customFormat="1" ht="12" customHeight="1" spans="2:9">
      <c r="B453" s="82" t="str">
        <f>[2]自有船应收租金!B395</f>
        <v>Heung-A Manila</v>
      </c>
      <c r="C453" s="82" t="str">
        <f>[2]自有船应收租金!C395</f>
        <v>SCP</v>
      </c>
      <c r="D453" s="82" t="str">
        <f>[2]自有船应收租金!F395</f>
        <v>第5期</v>
      </c>
      <c r="E453" s="82" t="str">
        <f>[2]自有船应收租金!I395</f>
        <v>2019.03.04-2019.03.19</v>
      </c>
      <c r="F453" s="83">
        <f>[2]自有船应收租金!V395</f>
        <v>0</v>
      </c>
      <c r="G453" s="82">
        <f>[2]自有船应收租金!AA395</f>
        <v>73928.5102739726</v>
      </c>
      <c r="H453" s="82">
        <f>IF([2]自有船应收租金!AB395="","",[2]自有船应收租金!AB395)</f>
        <v>73924.84</v>
      </c>
      <c r="I453" s="86" t="str">
        <f>[2]自有船应收租金!Y395</f>
        <v>1.25%佣金</v>
      </c>
    </row>
    <row r="454" s="59" customFormat="1" ht="12" customHeight="1" spans="2:9">
      <c r="B454" s="82" t="str">
        <f>[2]自有船应收租金!B396</f>
        <v>Heung-A Singapore</v>
      </c>
      <c r="C454" s="82" t="str">
        <f>[2]自有船应收租金!C396</f>
        <v>SNL</v>
      </c>
      <c r="D454" s="82" t="str">
        <f>[2]自有船应收租金!F396</f>
        <v>第7期</v>
      </c>
      <c r="E454" s="82" t="str">
        <f>[2]自有船应收租金!I396</f>
        <v>2019.03.10-2019.03.25</v>
      </c>
      <c r="F454" s="83">
        <f>[2]自有船应收租金!V396</f>
        <v>0</v>
      </c>
      <c r="G454" s="82">
        <f>[2]自有船应收租金!AA396</f>
        <v>67825</v>
      </c>
      <c r="H454" s="82">
        <f>IF([2]自有船应收租金!AB396="","",[2]自有船应收租金!AB396)</f>
        <v>67800.34</v>
      </c>
      <c r="I454" s="86">
        <f>[2]自有船应收租金!Y396</f>
        <v>0</v>
      </c>
    </row>
    <row r="455" s="59" customFormat="1" ht="12" customHeight="1" spans="2:9">
      <c r="B455" s="82" t="str">
        <f>[2]自有船应收租金!B397</f>
        <v>ACACIA TAURUS</v>
      </c>
      <c r="C455" s="82" t="str">
        <f>[2]自有船应收租金!C397</f>
        <v>STM</v>
      </c>
      <c r="D455" s="82" t="str">
        <f>[2]自有船应收租金!F397</f>
        <v>第17期</v>
      </c>
      <c r="E455" s="82" t="str">
        <f>[2]自有船应收租金!I397</f>
        <v>2019.03.04-2019.03.19</v>
      </c>
      <c r="F455" s="83">
        <f>[2]自有船应收租金!V397</f>
        <v>0</v>
      </c>
      <c r="G455" s="82">
        <f>[2]自有船应收租金!AA397</f>
        <v>60170.82</v>
      </c>
      <c r="H455" s="82">
        <f>IF([2]自有船应收租金!AB397="","",[2]自有船应收租金!AB397)</f>
        <v>60170.82</v>
      </c>
      <c r="I455" s="86" t="str">
        <f>[2]自有船应收租金!Y397</f>
        <v>船东费</v>
      </c>
    </row>
    <row r="456" s="59" customFormat="1" ht="12" customHeight="1" spans="2:9">
      <c r="B456" s="82" t="str">
        <f>[2]自有船应收租金!B398</f>
        <v>ACACIA LIBRA</v>
      </c>
      <c r="C456" s="82" t="str">
        <f>[2]自有船应收租金!C398</f>
        <v>STM</v>
      </c>
      <c r="D456" s="82" t="str">
        <f>[2]自有船应收租金!F398</f>
        <v>第1期</v>
      </c>
      <c r="E456" s="82" t="str">
        <f>[2]自有船应收租金!I398</f>
        <v>2019.03.02-2019.03.17</v>
      </c>
      <c r="F456" s="83">
        <f>[2]自有船应收租金!V398</f>
        <v>0</v>
      </c>
      <c r="G456" s="82">
        <f>[2]自有船应收租金!AA398</f>
        <v>250973.2</v>
      </c>
      <c r="H456" s="82">
        <f>IF([2]自有船应收租金!AB398="","",[2]自有船应收租金!AB398)</f>
        <v>250973.2</v>
      </c>
      <c r="I456" s="86">
        <f>[2]自有船应收租金!Y398</f>
        <v>0</v>
      </c>
    </row>
    <row r="457" s="59" customFormat="1" ht="12" customHeight="1" spans="2:9">
      <c r="B457" s="82" t="str">
        <f>[2]自有船应收租金!B399</f>
        <v>Heung-A Manila</v>
      </c>
      <c r="C457" s="82" t="str">
        <f>[2]自有船应收租金!C399</f>
        <v>SCP</v>
      </c>
      <c r="D457" s="82" t="str">
        <f>[2]自有船应收租金!F399</f>
        <v>第6期</v>
      </c>
      <c r="E457" s="82" t="str">
        <f>[2]自有船应收租金!I399</f>
        <v>2019.03.19-2019.04.03</v>
      </c>
      <c r="F457" s="83">
        <f>[2]自有船应收租金!V399</f>
        <v>0</v>
      </c>
      <c r="G457" s="82">
        <f>[2]自有船应收租金!AA399</f>
        <v>13928.5102739726</v>
      </c>
      <c r="H457" s="82">
        <f>IF([2]自有船应收租金!AB399="","",[2]自有船应收租金!AB399)</f>
        <v>13924.83</v>
      </c>
      <c r="I457" s="86" t="str">
        <f>[2]自有船应收租金!Y399</f>
        <v>1.25%佣金</v>
      </c>
    </row>
    <row r="458" s="59" customFormat="1" ht="12" customHeight="1" spans="2:9">
      <c r="B458" s="82" t="str">
        <f>[2]自有船应收租金!B400</f>
        <v>JRS CORVUS</v>
      </c>
      <c r="C458" s="82" t="str">
        <f>[2]自有船应收租金!C400</f>
        <v>ONE</v>
      </c>
      <c r="D458" s="82" t="str">
        <f>[2]自有船应收租金!F400</f>
        <v>第23期</v>
      </c>
      <c r="E458" s="82" t="str">
        <f>[2]自有船应收租金!I400</f>
        <v>2019.03.16-2019.03.31</v>
      </c>
      <c r="F458" s="83">
        <f>[2]自有船应收租金!V400</f>
        <v>0</v>
      </c>
      <c r="G458" s="82">
        <f>[2]自有船应收租金!AA400</f>
        <v>74900.8561643836</v>
      </c>
      <c r="H458" s="82">
        <f>IF([2]自有船应收租金!AB400="","",[2]自有船应收租金!AB400)</f>
        <v>74897.2</v>
      </c>
      <c r="I458" s="86" t="str">
        <f>[2]自有船应收租金!Y400</f>
        <v>1.25%佣金</v>
      </c>
    </row>
    <row r="459" s="59" customFormat="1" ht="12" customHeight="1" spans="2:9">
      <c r="B459" s="82" t="str">
        <f>[2]自有船应收租金!B401</f>
        <v>ACACIA LIBRA</v>
      </c>
      <c r="C459" s="82" t="str">
        <f>[2]自有船应收租金!C401</f>
        <v>STM</v>
      </c>
      <c r="D459" s="82" t="str">
        <f>[2]自有船应收租金!F401</f>
        <v>第2期</v>
      </c>
      <c r="E459" s="82" t="str">
        <f>[2]自有船应收租金!I401</f>
        <v>2019.03.17-2019.04.01</v>
      </c>
      <c r="F459" s="83">
        <f>[2]自有船应收租金!V401</f>
        <v>0</v>
      </c>
      <c r="G459" s="82">
        <f>[2]自有船应收租金!AA401</f>
        <v>90650</v>
      </c>
      <c r="H459" s="82">
        <f>IF([2]自有船应收租金!AB401="","",[2]自有船应收租金!AB401)</f>
        <v>90650</v>
      </c>
      <c r="I459" s="86">
        <f>[2]自有船应收租金!Y401</f>
        <v>0</v>
      </c>
    </row>
    <row r="460" s="59" customFormat="1" ht="12" customHeight="1" spans="2:9">
      <c r="B460" s="82" t="str">
        <f>[2]自有船应收租金!B402</f>
        <v>ACACIA TAURUS</v>
      </c>
      <c r="C460" s="82" t="str">
        <f>[2]自有船应收租金!C402</f>
        <v>STM</v>
      </c>
      <c r="D460" s="82" t="str">
        <f>[2]自有船应收租金!F402</f>
        <v>第18期</v>
      </c>
      <c r="E460" s="82" t="str">
        <f>[2]自有船应收租金!I402</f>
        <v>2019.03.19-2019.04.03</v>
      </c>
      <c r="F460" s="83">
        <f>[2]自有船应收租金!V402</f>
        <v>0</v>
      </c>
      <c r="G460" s="82">
        <f>[2]自有船应收租金!AA402</f>
        <v>60650</v>
      </c>
      <c r="H460" s="82">
        <f>IF([2]自有船应收租金!AB402="","",[2]自有船应收租金!AB402)</f>
        <v>60650</v>
      </c>
      <c r="I460" s="86">
        <f>[2]自有船应收租金!Y402</f>
        <v>0</v>
      </c>
    </row>
    <row r="461" s="59" customFormat="1" ht="12" customHeight="1" spans="2:9">
      <c r="B461" s="82" t="str">
        <f>[2]自有船应收租金!B403</f>
        <v>ACACIA MING</v>
      </c>
      <c r="C461" s="82" t="str">
        <f>[2]自有船应收租金!C403</f>
        <v>ONE</v>
      </c>
      <c r="D461" s="82" t="str">
        <f>[2]自有船应收租金!F403</f>
        <v>第23期</v>
      </c>
      <c r="E461" s="82" t="str">
        <f>[2]自有船应收租金!I403</f>
        <v>2019.03.21-2019.04.05</v>
      </c>
      <c r="F461" s="83">
        <f>[2]自有船应收租金!V403</f>
        <v>0</v>
      </c>
      <c r="G461" s="82">
        <f>[2]自有船应收租金!AA403</f>
        <v>75101.8561643836</v>
      </c>
      <c r="H461" s="82">
        <f>IF([2]自有船应收租金!AB403="","",[2]自有船应收租金!AB403)</f>
        <v>75098.19</v>
      </c>
      <c r="I461" s="86" t="str">
        <f>[2]自有船应收租金!Y403</f>
        <v>1.25%佣金/2018.12.18-2019.01.05劳务费</v>
      </c>
    </row>
    <row r="462" s="59" customFormat="1" ht="12" customHeight="1" spans="2:9">
      <c r="B462" s="82" t="str">
        <f>[2]自有船应收租金!B404</f>
        <v>ACACIA LEO</v>
      </c>
      <c r="C462" s="82" t="str">
        <f>[2]自有船应收租金!C404</f>
        <v>FESCO</v>
      </c>
      <c r="D462" s="82" t="str">
        <f>[2]自有船应收租金!F404</f>
        <v>第19期</v>
      </c>
      <c r="E462" s="82" t="str">
        <f>[2]自有船应收租金!I404</f>
        <v>2019.03.23-2019.04.07</v>
      </c>
      <c r="F462" s="83">
        <f>[2]自有船应收租金!V404</f>
        <v>0</v>
      </c>
      <c r="G462" s="82">
        <f>[2]自有船应收租金!AA404</f>
        <v>81650</v>
      </c>
      <c r="H462" s="82">
        <f>IF([2]自有船应收租金!AB404="","",[2]自有船应收租金!AB404)</f>
        <v>81630.55</v>
      </c>
      <c r="I462" s="86">
        <f>[2]自有船应收租金!Y404</f>
        <v>0</v>
      </c>
    </row>
    <row r="463" s="59" customFormat="1" ht="12" customHeight="1" spans="2:9">
      <c r="B463" s="82" t="str">
        <f>[2]自有船应收租金!B405</f>
        <v>Heung-A Singapore</v>
      </c>
      <c r="C463" s="82" t="str">
        <f>[2]自有船应收租金!C405</f>
        <v>SNL</v>
      </c>
      <c r="D463" s="82" t="str">
        <f>[2]自有船应收租金!F405</f>
        <v>第8期</v>
      </c>
      <c r="E463" s="82" t="str">
        <f>[2]自有船应收租金!I405</f>
        <v>2019.03.25-2019.04.09</v>
      </c>
      <c r="F463" s="83">
        <f>[2]自有船应收租金!V405</f>
        <v>0</v>
      </c>
      <c r="G463" s="82">
        <f>[2]自有船应收租金!AA405</f>
        <v>67500</v>
      </c>
      <c r="H463" s="82">
        <f>IF([2]自有船应收租金!AB405="","",[2]自有船应收租金!AB405)</f>
        <v>67473.85</v>
      </c>
      <c r="I463" s="86" t="str">
        <f>[2]自有船应收租金!Y405</f>
        <v>交船检验费</v>
      </c>
    </row>
    <row r="464" s="59" customFormat="1" ht="12" customHeight="1" spans="2:9">
      <c r="B464" s="82" t="str">
        <f>[2]自有船应收租金!B406</f>
        <v>JRS CARINA</v>
      </c>
      <c r="C464" s="82" t="str">
        <f>[2]自有船应收租金!C406</f>
        <v>CCL</v>
      </c>
      <c r="D464" s="82" t="str">
        <f>[2]自有船应收租金!F406</f>
        <v>第19期</v>
      </c>
      <c r="E464" s="82" t="str">
        <f>[2]自有船应收租金!I406</f>
        <v>2019.03.27-2019.04.11</v>
      </c>
      <c r="F464" s="83">
        <f>[2]自有船应收租金!V406</f>
        <v>0</v>
      </c>
      <c r="G464" s="82">
        <f>[2]自有船应收租金!AA406</f>
        <v>71456.0915</v>
      </c>
      <c r="H464" s="82">
        <f>IF([2]自有船应收租金!AB406="","",[2]自有船应收租金!AB406)</f>
        <v>71417.08</v>
      </c>
      <c r="I464" s="86" t="str">
        <f>[2]自有船应收租金!Y406</f>
        <v>停租（3.10 2320-3.11 0648 0.3111天)</v>
      </c>
    </row>
    <row r="465" s="59" customFormat="1" ht="12" customHeight="1" spans="2:9">
      <c r="B465" s="82" t="str">
        <f>[2]自有船应收租金!B407</f>
        <v>OPDR LISBOA</v>
      </c>
      <c r="C465" s="82" t="str">
        <f>[2]自有船应收租金!C407</f>
        <v>HEDE</v>
      </c>
      <c r="D465" s="82" t="str">
        <f>[2]自有船应收租金!F407</f>
        <v>第3期</v>
      </c>
      <c r="E465" s="82" t="str">
        <f>[2]自有船应收租金!I407</f>
        <v>2019.03.23-2019.04.07</v>
      </c>
      <c r="F465" s="83">
        <f>[2]自有船应收租金!V407</f>
        <v>0</v>
      </c>
      <c r="G465" s="82">
        <f>[2]自有船应收租金!AA407</f>
        <v>-65894.18</v>
      </c>
      <c r="H465" s="82">
        <f>IF([2]自有船应收租金!AB407="","",[2]自有船应收租金!AB407)</f>
        <v>-65894.18</v>
      </c>
      <c r="I465" s="86" t="str">
        <f>[2]自有船应收租金!Y407</f>
        <v>停租：3.9 15：3-3.31 15：30 21.99583天/4.03 8：30-20：00  0.47917天/4.03 20：00-4.04 08：15 0.51042天 0.5平摊</v>
      </c>
    </row>
    <row r="466" s="59" customFormat="1" ht="12" customHeight="1" spans="2:9">
      <c r="B466" s="82" t="str">
        <f>[2]自有船应收租金!B408</f>
        <v>ACACIA HAWK</v>
      </c>
      <c r="C466" s="82" t="str">
        <f>[2]自有船应收租金!C408</f>
        <v>CMS</v>
      </c>
      <c r="D466" s="82" t="str">
        <f>[2]自有船应收租金!F408</f>
        <v>第29期</v>
      </c>
      <c r="E466" s="82" t="str">
        <f>[2]自有船应收租金!I408</f>
        <v>2019.03.24-2019.04.08</v>
      </c>
      <c r="F466" s="83">
        <f>[2]自有船应收租金!V408</f>
        <v>0</v>
      </c>
      <c r="G466" s="82">
        <f>[2]自有船应收租金!AA408</f>
        <v>77851.4057534247</v>
      </c>
      <c r="H466" s="82">
        <f>IF([2]自有船应收租金!AB408="","",[2]自有船应收租金!AB408)</f>
        <v>77831.41</v>
      </c>
      <c r="I466" s="86" t="str">
        <f>[2]自有船应收租金!Y408</f>
        <v>1.25%佣金/船东费</v>
      </c>
    </row>
    <row r="467" s="59" customFormat="1" ht="12" customHeight="1" spans="2:9">
      <c r="B467" s="82" t="str">
        <f>[2]自有船应收租金!B409</f>
        <v>ACACIA MAKOTO</v>
      </c>
      <c r="C467" s="82" t="str">
        <f>[2]自有船应收租金!C409</f>
        <v>STM</v>
      </c>
      <c r="D467" s="82" t="str">
        <f>[2]自有船应收租金!F409</f>
        <v>第19期</v>
      </c>
      <c r="E467" s="82" t="str">
        <f>[2]自有船应收租金!I409</f>
        <v>2019.03.26-2019.04.10</v>
      </c>
      <c r="F467" s="83">
        <f>[2]自有船应收租金!V409</f>
        <v>0</v>
      </c>
      <c r="G467" s="82">
        <f>[2]自有船应收租金!AA409</f>
        <v>91200</v>
      </c>
      <c r="H467" s="82">
        <f>IF([2]自有船应收租金!AB409="","",[2]自有船应收租金!AB409)</f>
        <v>91200</v>
      </c>
      <c r="I467" s="86">
        <f>[2]自有船应收租金!Y409</f>
        <v>0</v>
      </c>
    </row>
    <row r="468" s="59" customFormat="1" ht="12" customHeight="1" spans="2:9">
      <c r="B468" s="82" t="str">
        <f>[2]自有船应收租金!B410</f>
        <v>ACACIA LAN</v>
      </c>
      <c r="C468" s="82" t="str">
        <f>[2]自有船应收租金!C410</f>
        <v>Heung-A</v>
      </c>
      <c r="D468" s="82" t="str">
        <f>[2]自有船应收租金!F410</f>
        <v>第23期</v>
      </c>
      <c r="E468" s="82" t="str">
        <f>[2]自有船应收租金!I410</f>
        <v>2019.03.25-2019.04.09</v>
      </c>
      <c r="F468" s="83">
        <f>[2]自有船应收租金!V410</f>
        <v>0</v>
      </c>
      <c r="G468" s="82">
        <f>[2]自有船应收租金!AA410</f>
        <v>69437.5</v>
      </c>
      <c r="H468" s="82">
        <f>IF([2]自有船应收租金!AB410="","",[2]自有船应收租金!AB410)</f>
        <v>69422.5</v>
      </c>
      <c r="I468" s="86">
        <f>[2]自有船应收租金!Y410</f>
        <v>0</v>
      </c>
    </row>
    <row r="469" s="59" customFormat="1" ht="12" customHeight="1" spans="2:9">
      <c r="B469" s="82" t="str">
        <f>[2]自有船应收租金!B411</f>
        <v>ACACIA ARIES</v>
      </c>
      <c r="C469" s="82" t="str">
        <f>[2]自有船应收租金!C411</f>
        <v>STM</v>
      </c>
      <c r="D469" s="82" t="str">
        <f>[2]自有船应收租金!F411</f>
        <v>第6期</v>
      </c>
      <c r="E469" s="82" t="str">
        <f>[2]自有船应收租金!I411</f>
        <v>2019.03.26-2019.04.10</v>
      </c>
      <c r="F469" s="83">
        <f>[2]自有船应收租金!V411</f>
        <v>0</v>
      </c>
      <c r="G469" s="82">
        <f>[2]自有船应收租金!AA411</f>
        <v>60650</v>
      </c>
      <c r="H469" s="82">
        <f>IF([2]自有船应收租金!AB411="","",[2]自有船应收租金!AB411)</f>
        <v>60650</v>
      </c>
      <c r="I469" s="86">
        <f>[2]自有船应收租金!Y411</f>
        <v>0</v>
      </c>
    </row>
    <row r="470" s="59" customFormat="1" ht="12" customHeight="1" spans="2:9">
      <c r="B470" s="82" t="str">
        <f>[2]自有船应收租金!B412</f>
        <v>Heung-A Jakarta </v>
      </c>
      <c r="C470" s="82" t="str">
        <f>[2]自有船应收租金!C412</f>
        <v>Heung-A</v>
      </c>
      <c r="D470" s="82" t="str">
        <f>[2]自有船应收租金!F412</f>
        <v>第23期</v>
      </c>
      <c r="E470" s="82" t="str">
        <f>[2]自有船应收租金!I412</f>
        <v>2019.03.30-2019.04.14</v>
      </c>
      <c r="F470" s="83">
        <f>[2]自有船应收租金!V412</f>
        <v>0</v>
      </c>
      <c r="G470" s="82">
        <f>[2]自有船应收租金!AA412</f>
        <v>63521.905</v>
      </c>
      <c r="H470" s="82">
        <f>IF([2]自有船应收租金!AB412="","",[2]自有船应收租金!AB412)</f>
        <v>63503.21</v>
      </c>
      <c r="I470" s="86" t="str">
        <f>[2]自有船应收租金!Y412</f>
        <v>1.25%佣金/停租（2.27 0238-0406 0.0611天,3.09 0215-3.11 1236 2.4313天）/船东费</v>
      </c>
    </row>
    <row r="471" s="59" customFormat="1" ht="12" spans="2:9">
      <c r="B471" s="82" t="str">
        <f>[2]自有船应收租金!B413</f>
        <v>ACACIA ARIES</v>
      </c>
      <c r="C471" s="82" t="str">
        <f>[2]自有船应收租金!C413</f>
        <v>SCP</v>
      </c>
      <c r="D471" s="82" t="str">
        <f>[2]自有船应收租金!F413</f>
        <v>final</v>
      </c>
      <c r="E471" s="82" t="str">
        <f>[2]自有船应收租金!I413</f>
        <v>2018.12.27-2018.12.28</v>
      </c>
      <c r="F471" s="83">
        <f>[2]自有船应收租金!V413</f>
        <v>0</v>
      </c>
      <c r="G471" s="82">
        <f>[2]自有船应收租金!AA413</f>
        <v>2811.25</v>
      </c>
      <c r="H471" s="82">
        <f>IF([2]自有船应收租金!AB413="","",[2]自有船应收租金!AB413)</f>
        <v>2803.94</v>
      </c>
      <c r="I471" s="86" t="str">
        <f>[2]自有船应收租金!Y413</f>
        <v>索赔预留返还/还船检验费/返还交船检验费差额/索赔</v>
      </c>
    </row>
    <row r="472" s="59" customFormat="1" ht="12" spans="2:9">
      <c r="B472" s="82" t="str">
        <f>[2]自有船应收租金!B414</f>
        <v>ACACIA LIBRA</v>
      </c>
      <c r="C472" s="82" t="str">
        <f>[2]自有船应收租金!C414</f>
        <v>CNC</v>
      </c>
      <c r="D472" s="82" t="str">
        <f>[2]自有船应收租金!F414</f>
        <v>final</v>
      </c>
      <c r="E472" s="82" t="str">
        <f>[2]自有船应收租金!I414</f>
        <v>2019.02.27-2019.03.01</v>
      </c>
      <c r="F472" s="83">
        <f>[2]自有船应收租金!V414</f>
        <v>0</v>
      </c>
      <c r="G472" s="82">
        <f>[2]自有船应收租金!AA414</f>
        <v>1500</v>
      </c>
      <c r="H472" s="82">
        <f>IF([2]自有船应收租金!AB414="","",[2]自有船应收租金!AB414)</f>
        <v>1500</v>
      </c>
      <c r="I472" s="86" t="str">
        <f>[2]自有船应收租金!Y414</f>
        <v>船东费预留返留</v>
      </c>
    </row>
    <row r="473" s="59" customFormat="1" ht="12" customHeight="1" spans="2:9">
      <c r="B473" s="82" t="str">
        <f>[2]自有船应收租金!B415</f>
        <v>JRS CORVUS</v>
      </c>
      <c r="C473" s="82" t="str">
        <f>[2]自有船应收租金!C415</f>
        <v>ONE</v>
      </c>
      <c r="D473" s="82" t="str">
        <f>[2]自有船应收租金!F415</f>
        <v>第24期</v>
      </c>
      <c r="E473" s="82" t="str">
        <f>[2]自有船应收租金!I415</f>
        <v>2019.03.31-2019.04.15</v>
      </c>
      <c r="F473" s="83">
        <f>[2]自有船应收租金!V415</f>
        <v>0</v>
      </c>
      <c r="G473" s="82">
        <f>[2]自有船应收租金!AA415</f>
        <v>73843.046784589</v>
      </c>
      <c r="H473" s="82">
        <f>IF([2]自有船应收租金!AB415="","",[2]自有船应收租金!AB415)</f>
        <v>73839.39</v>
      </c>
      <c r="I473" s="86" t="str">
        <f>[2]自有船应收租金!Y415</f>
        <v>1.25%佣金/停租2019.03.07 2050-3.08 0050lt 0.16667天</v>
      </c>
    </row>
    <row r="474" s="59" customFormat="1" ht="12" customHeight="1" spans="2:9">
      <c r="B474" s="82" t="str">
        <f>[2]自有船应收租金!B416</f>
        <v>ACACIA HAWK</v>
      </c>
      <c r="C474" s="82" t="str">
        <f>[2]自有船应收租金!C416</f>
        <v>CMS</v>
      </c>
      <c r="D474" s="82" t="str">
        <f>[2]自有船应收租金!F416</f>
        <v>第30期</v>
      </c>
      <c r="E474" s="82" t="str">
        <f>[2]自有船应收租金!I416</f>
        <v>2019.04.08-2019.04.23</v>
      </c>
      <c r="F474" s="83">
        <f>[2]自有船应收租金!V416</f>
        <v>0</v>
      </c>
      <c r="G474" s="82">
        <f>[2]自有船应收租金!AA416</f>
        <v>79048.7157534247</v>
      </c>
      <c r="H474" s="82">
        <f>IF([2]自有船应收租金!AB416="","",[2]自有船应收租金!AB416)</f>
        <v>79028.72</v>
      </c>
      <c r="I474" s="86" t="str">
        <f>[2]自有船应收租金!Y416</f>
        <v>1.25%佣金</v>
      </c>
    </row>
    <row r="475" s="59" customFormat="1" ht="12" customHeight="1" spans="2:9">
      <c r="B475" s="82" t="str">
        <f>[2]自有船应收租金!B417</f>
        <v>ACACIA MING</v>
      </c>
      <c r="C475" s="82" t="str">
        <f>[2]自有船应收租金!C417</f>
        <v>ONE</v>
      </c>
      <c r="D475" s="82" t="str">
        <f>[2]自有船应收租金!F417</f>
        <v>第24期</v>
      </c>
      <c r="E475" s="82" t="str">
        <f>[2]自有船应收租金!I417</f>
        <v>2019.04.05-2019.04.20</v>
      </c>
      <c r="F475" s="83">
        <f>[2]自有船应收租金!V417</f>
        <v>0</v>
      </c>
      <c r="G475" s="82">
        <f>[2]自有船应收租金!AA417</f>
        <v>75029.8561643836</v>
      </c>
      <c r="H475" s="82">
        <f>IF([2]自有船应收租金!AB417="","",[2]自有船应收租金!AB417)</f>
        <v>75026.19</v>
      </c>
      <c r="I475" s="86" t="str">
        <f>[2]自有船应收租金!Y417</f>
        <v>1.25%佣金/v.025EW劳务费</v>
      </c>
    </row>
    <row r="476" s="59" customFormat="1" ht="12" customHeight="1" spans="2:9">
      <c r="B476" s="82" t="str">
        <f>[2]自有船应收租金!B418</f>
        <v>ACACIA TAURUS</v>
      </c>
      <c r="C476" s="82" t="str">
        <f>[2]自有船应收租金!C418</f>
        <v>STM</v>
      </c>
      <c r="D476" s="82" t="str">
        <f>[2]自有船应收租金!F418</f>
        <v>第19期</v>
      </c>
      <c r="E476" s="82" t="str">
        <f>[2]自有船应收租金!I418</f>
        <v>2019.04.03-2019.04.18</v>
      </c>
      <c r="F476" s="83">
        <f>[2]自有船应收租金!V418</f>
        <v>0</v>
      </c>
      <c r="G476" s="82">
        <f>[2]自有船应收租金!AA418</f>
        <v>23361.62</v>
      </c>
      <c r="H476" s="82">
        <f>IF([2]自有船应收租金!AB418="","",[2]自有船应收租金!AB418)</f>
        <v>23361.62</v>
      </c>
      <c r="I476" s="86" t="str">
        <f>[2]自有船应收租金!Y418</f>
        <v>春节停租（2.07 2212-2.15 1740LT 7.8111天）</v>
      </c>
    </row>
    <row r="477" s="59" customFormat="1" ht="12" customHeight="1" spans="2:9">
      <c r="B477" s="82" t="str">
        <f>[2]自有船应收租金!B419</f>
        <v>Heung-A Manila</v>
      </c>
      <c r="C477" s="82" t="str">
        <f>[2]自有船应收租金!C419</f>
        <v>SCP</v>
      </c>
      <c r="D477" s="82" t="str">
        <f>[2]自有船应收租金!F419</f>
        <v>第7期</v>
      </c>
      <c r="E477" s="82" t="str">
        <f>[2]自有船应收租金!I419</f>
        <v>2019.04.03-2019.04.18</v>
      </c>
      <c r="F477" s="83">
        <f>[2]自有船应收租金!V419</f>
        <v>0</v>
      </c>
      <c r="G477" s="82">
        <f>[2]自有船应收租金!AA419</f>
        <v>133478.510273973</v>
      </c>
      <c r="H477" s="82">
        <f>IF([2]自有船应收租金!AB419="","",[2]自有船应收租金!AB419)</f>
        <v>133478.51</v>
      </c>
      <c r="I477" s="86" t="str">
        <f>[2]自有船应收租金!Y419</f>
        <v>1.25%佣金/交船检验费</v>
      </c>
    </row>
    <row r="478" s="59" customFormat="1" ht="12" spans="2:9">
      <c r="B478" s="82" t="str">
        <f>[2]自有船应收租金!B420</f>
        <v>ACACIA LAN</v>
      </c>
      <c r="C478" s="82" t="str">
        <f>[2]自有船应收租金!C420</f>
        <v>Heung-A</v>
      </c>
      <c r="D478" s="82" t="str">
        <f>[2]自有船应收租金!F420</f>
        <v>final</v>
      </c>
      <c r="E478" s="82" t="str">
        <f>[2]自有船应收租金!I420</f>
        <v>2019.04.09-2019.04.26</v>
      </c>
      <c r="F478" s="83">
        <f>[2]自有船应收租金!V420</f>
        <v>0</v>
      </c>
      <c r="G478" s="82">
        <f>[2]自有船应收租金!AA420</f>
        <v>72032.2133333333</v>
      </c>
      <c r="H478" s="82">
        <f>IF([2]自有船应收租金!AB420="","",[2]自有船应收租金!AB420)</f>
        <v>72032.21</v>
      </c>
      <c r="I478" s="86" t="str">
        <f>[2]自有船应收租金!Y420</f>
        <v>还船检验费/停租（3.30 0600-3.30 1030LT 0.1875天）/船东费/停租2019.03.03 0700-3.4 0450lt JP  0.9097天</v>
      </c>
    </row>
    <row r="479" s="59" customFormat="1" ht="12" customHeight="1" spans="2:9">
      <c r="B479" s="82" t="str">
        <f>[2]自有船应收租金!B421</f>
        <v>ACACIA MAKOTO</v>
      </c>
      <c r="C479" s="82" t="str">
        <f>[2]自有船应收租金!C421</f>
        <v>STM</v>
      </c>
      <c r="D479" s="82" t="str">
        <f>[2]自有船应收租金!F421</f>
        <v>第20期</v>
      </c>
      <c r="E479" s="82" t="str">
        <f>[2]自有船应收租金!I421</f>
        <v>2019.04.10-2019.04.25</v>
      </c>
      <c r="F479" s="83">
        <f>[2]自有船应收租金!V421</f>
        <v>0</v>
      </c>
      <c r="G479" s="82">
        <f>[2]自有船应收租金!AA421</f>
        <v>-114595.72</v>
      </c>
      <c r="H479" s="82">
        <f>IF([2]自有船应收租金!AB421="","",[2]自有船应收租金!AB421)</f>
        <v>-114595.72</v>
      </c>
      <c r="I479" s="86" t="str">
        <f>[2]自有船应收租金!Y421</f>
        <v>春节停租（2.10 0630lt-3.2 1635lt 20.4201天）</v>
      </c>
    </row>
    <row r="480" s="59" customFormat="1" ht="12" customHeight="1" spans="2:9">
      <c r="B480" s="82" t="str">
        <f>[2]自有船应收租金!B422</f>
        <v>ACACIA ARIES</v>
      </c>
      <c r="C480" s="82" t="str">
        <f>[2]自有船应收租金!C422</f>
        <v>STM</v>
      </c>
      <c r="D480" s="82" t="str">
        <f>[2]自有船应收租金!F422</f>
        <v>第7期</v>
      </c>
      <c r="E480" s="82" t="str">
        <f>[2]自有船应收租金!I422</f>
        <v>2019.04.10-2019.04.25</v>
      </c>
      <c r="F480" s="83">
        <f>[2]自有船应收租金!V422</f>
        <v>0</v>
      </c>
      <c r="G480" s="82">
        <f>[2]自有船应收租金!AA422</f>
        <v>36195.83</v>
      </c>
      <c r="H480" s="82">
        <f>IF([2]自有船应收租金!AB422="","",[2]自有船应收租金!AB422)</f>
        <v>36195.83</v>
      </c>
      <c r="I480" s="86" t="str">
        <f>[2]自有船应收租金!Y422</f>
        <v>春节停租（2.10 0227-2.15 0227LT 5天）</v>
      </c>
    </row>
    <row r="481" s="59" customFormat="1" ht="12" customHeight="1" spans="2:9">
      <c r="B481" s="82" t="str">
        <f>[2]自有船应收租金!B423</f>
        <v>ACACIA LIBRA</v>
      </c>
      <c r="C481" s="82" t="str">
        <f>[2]自有船应收租金!C423</f>
        <v>STM</v>
      </c>
      <c r="D481" s="82" t="str">
        <f>[2]自有船应收租金!F423</f>
        <v>第3期</v>
      </c>
      <c r="E481" s="82" t="str">
        <f>[2]自有船应收租金!I423</f>
        <v>2019.04.01-2019.04.16</v>
      </c>
      <c r="F481" s="83">
        <f>[2]自有船应收租金!V423</f>
        <v>0</v>
      </c>
      <c r="G481" s="82">
        <f>[2]自有船应收租金!AA423</f>
        <v>90650</v>
      </c>
      <c r="H481" s="82">
        <f>IF([2]自有船应收租金!AB423="","",[2]自有船应收租金!AB423)</f>
        <v>90650</v>
      </c>
      <c r="I481" s="86">
        <f>[2]自有船应收租金!Y423</f>
        <v>0</v>
      </c>
    </row>
    <row r="482" s="59" customFormat="1" ht="12" customHeight="1" spans="2:9">
      <c r="B482" s="82" t="str">
        <f>[2]自有船应收租金!B424</f>
        <v>ACACIA LEO</v>
      </c>
      <c r="C482" s="82" t="str">
        <f>[2]自有船应收租金!C424</f>
        <v>FESCO</v>
      </c>
      <c r="D482" s="82" t="str">
        <f>[2]自有船应收租金!F424</f>
        <v>第20期</v>
      </c>
      <c r="E482" s="82" t="str">
        <f>[2]自有船应收租金!I424</f>
        <v>2019.04.07-2019.04.22</v>
      </c>
      <c r="F482" s="83">
        <f>[2]自有船应收租金!V424</f>
        <v>0</v>
      </c>
      <c r="G482" s="82">
        <f>[2]自有船应收租金!AA424</f>
        <v>81650</v>
      </c>
      <c r="H482" s="82">
        <f>IF([2]自有船应收租金!AB424="","",[2]自有船应收租金!AB424)</f>
        <v>81630.57</v>
      </c>
      <c r="I482" s="86">
        <f>[2]自有船应收租金!Y424</f>
        <v>0</v>
      </c>
    </row>
    <row r="483" s="59" customFormat="1" ht="12" customHeight="1" spans="2:9">
      <c r="B483" s="82" t="str">
        <f>[2]自有船应收租金!B425</f>
        <v>Heung-A Jakarta </v>
      </c>
      <c r="C483" s="82" t="str">
        <f>[2]自有船应收租金!C425</f>
        <v>Heung-A</v>
      </c>
      <c r="D483" s="82" t="str">
        <f>[2]自有船应收租金!F425</f>
        <v>第24期</v>
      </c>
      <c r="E483" s="82" t="str">
        <f>[2]自有船应收租金!I425</f>
        <v>2019.04.14-2019.04.29</v>
      </c>
      <c r="F483" s="83">
        <f>[2]自有船应收租金!V425</f>
        <v>0</v>
      </c>
      <c r="G483" s="82">
        <f>[2]自有船应收租金!AA425</f>
        <v>80223.945</v>
      </c>
      <c r="H483" s="82">
        <f>IF([2]自有船应收租金!AB425="","",[2]自有船应收租金!AB425)</f>
        <v>80205.29</v>
      </c>
      <c r="I483" s="86" t="str">
        <f>[2]自有船应收租金!Y425</f>
        <v>1.25%佣金/船东费</v>
      </c>
    </row>
    <row r="484" s="59" customFormat="1" ht="12" customHeight="1" spans="2:9">
      <c r="B484" s="82" t="str">
        <f>[2]自有船应收租金!B426</f>
        <v>JRS CARINA</v>
      </c>
      <c r="C484" s="82" t="str">
        <f>[2]自有船应收租金!C426</f>
        <v>CCL</v>
      </c>
      <c r="D484" s="82" t="str">
        <f>[2]自有船应收租金!F426</f>
        <v>第20期</v>
      </c>
      <c r="E484" s="82" t="str">
        <f>[2]自有船应收租金!I426</f>
        <v>2019.04.11-2019.04.26</v>
      </c>
      <c r="F484" s="83">
        <f>[2]自有船应收租金!V426</f>
        <v>0</v>
      </c>
      <c r="G484" s="82">
        <f>[2]自有船应收租金!AA426</f>
        <v>73525</v>
      </c>
      <c r="H484" s="82">
        <f>IF([2]自有船应收租金!AB426="","",[2]自有船应收租金!AB426)</f>
        <v>73516.71</v>
      </c>
      <c r="I484" s="86">
        <f>[2]自有船应收租金!Y426</f>
        <v>0</v>
      </c>
    </row>
    <row r="485" s="59" customFormat="1" ht="12" customHeight="1" spans="2:9">
      <c r="B485" s="82" t="str">
        <f>[2]自有船应收租金!B427</f>
        <v>JRS CORVUS</v>
      </c>
      <c r="C485" s="82" t="str">
        <f>[2]自有船应收租金!C427</f>
        <v>ONE</v>
      </c>
      <c r="D485" s="82" t="str">
        <f>[2]自有船应收租金!F427</f>
        <v>第25期</v>
      </c>
      <c r="E485" s="82" t="str">
        <f>[2]自有船应收租金!I427</f>
        <v>2019.04.15-2019.04.30</v>
      </c>
      <c r="F485" s="83">
        <f>[2]自有船应收租金!V427</f>
        <v>0</v>
      </c>
      <c r="G485" s="82">
        <f>[2]自有船应收租金!AA427</f>
        <v>74900.8561643836</v>
      </c>
      <c r="H485" s="82">
        <f>IF([2]自有船应收租金!AB427="","",[2]自有船应收租金!AB427)</f>
        <v>74897.19</v>
      </c>
      <c r="I485" s="86" t="str">
        <f>[2]自有船应收租金!Y427</f>
        <v>1.25%佣金</v>
      </c>
    </row>
    <row r="486" s="59" customFormat="1" ht="12" customHeight="1" spans="2:9">
      <c r="B486" s="82" t="str">
        <f>[2]自有船应收租金!B428</f>
        <v>ACACIA LIBRA</v>
      </c>
      <c r="C486" s="82" t="str">
        <f>[2]自有船应收租金!C428</f>
        <v>STM</v>
      </c>
      <c r="D486" s="82" t="str">
        <f>[2]自有船应收租金!F428</f>
        <v>第4期</v>
      </c>
      <c r="E486" s="82" t="str">
        <f>[2]自有船应收租金!I428</f>
        <v>2019.04.16-2019.05.01</v>
      </c>
      <c r="F486" s="83">
        <f>[2]自有船应收租金!V428</f>
        <v>0</v>
      </c>
      <c r="G486" s="82">
        <f>[2]自有船应收租金!AA428</f>
        <v>90356.56</v>
      </c>
      <c r="H486" s="82">
        <f>IF([2]自有船应收租金!AB428="","",[2]自有船应收租金!AB428)</f>
        <v>90356.56</v>
      </c>
      <c r="I486" s="86" t="str">
        <f>[2]自有船应收租金!Y428</f>
        <v>船东费</v>
      </c>
    </row>
    <row r="487" s="59" customFormat="1" ht="12" customHeight="1" spans="2:9">
      <c r="B487" s="82" t="str">
        <f>[2]自有船应收租金!B429</f>
        <v>OPDR LISBOA</v>
      </c>
      <c r="C487" s="82" t="str">
        <f>[2]自有船应收租金!C429</f>
        <v>HEDE</v>
      </c>
      <c r="D487" s="82" t="str">
        <f>[2]自有船应收租金!F429</f>
        <v>第4期</v>
      </c>
      <c r="E487" s="82" t="str">
        <f>[2]自有船应收租金!I429</f>
        <v>2019.04.07-2019.04.22</v>
      </c>
      <c r="F487" s="83">
        <f>[2]自有船应收租金!V429</f>
        <v>0</v>
      </c>
      <c r="G487" s="82">
        <f>[2]自有船应收租金!AA429</f>
        <v>74028.18</v>
      </c>
      <c r="H487" s="82">
        <f>IF([2]自有船应收租金!AB429="","",[2]自有船应收租金!AB429)</f>
        <v>74028.18</v>
      </c>
      <c r="I487" s="86" t="str">
        <f>[2]自有船应收租金!Y429</f>
        <v>船东费</v>
      </c>
    </row>
    <row r="488" s="59" customFormat="1" ht="12" customHeight="1" spans="2:9">
      <c r="B488" s="82" t="str">
        <f>[2]自有船应收租金!B430</f>
        <v>Heung-A Singapore</v>
      </c>
      <c r="C488" s="82" t="str">
        <f>[2]自有船应收租金!C430</f>
        <v>SNL</v>
      </c>
      <c r="D488" s="82" t="str">
        <f>[2]自有船应收租金!F430</f>
        <v>第9期</v>
      </c>
      <c r="E488" s="82" t="str">
        <f>[2]自有船应收租金!I430</f>
        <v>2019.04.09-2019.04.24</v>
      </c>
      <c r="F488" s="83">
        <f>[2]自有船应收租金!V430</f>
        <v>0</v>
      </c>
      <c r="G488" s="82">
        <f>[2]自有船应收租金!AA430</f>
        <v>67825</v>
      </c>
      <c r="H488" s="82">
        <f>IF([2]自有船应收租金!AB430="","",[2]自有船应收租金!AB430)</f>
        <v>67800.33</v>
      </c>
      <c r="I488" s="86">
        <f>[2]自有船应收租金!Y430</f>
        <v>0</v>
      </c>
    </row>
    <row r="489" s="59" customFormat="1" ht="12" customHeight="1" spans="2:9">
      <c r="B489" s="82" t="str">
        <f>[2]自有船应收租金!B431</f>
        <v>ACACIA TAURUS</v>
      </c>
      <c r="C489" s="82" t="str">
        <f>[2]自有船应收租金!C431</f>
        <v>STM</v>
      </c>
      <c r="D489" s="82" t="str">
        <f>[2]自有船应收租金!F431</f>
        <v>第20期</v>
      </c>
      <c r="E489" s="82" t="str">
        <f>[2]自有船应收租金!I431</f>
        <v>2019.04.18-2019.05.03</v>
      </c>
      <c r="F489" s="83">
        <f>[2]自有船应收租金!V431</f>
        <v>0</v>
      </c>
      <c r="G489" s="82">
        <f>[2]自有船应收租金!AA431</f>
        <v>60086.96</v>
      </c>
      <c r="H489" s="82">
        <f>IF([2]自有船应收租金!AB431="","",[2]自有船应收租金!AB431)</f>
        <v>60086.96</v>
      </c>
      <c r="I489" s="86" t="str">
        <f>[2]自有船应收租金!Y431</f>
        <v>船东费</v>
      </c>
    </row>
    <row r="490" s="59" customFormat="1" ht="12" customHeight="1" spans="2:9">
      <c r="B490" s="82" t="str">
        <f>[2]自有船应收租金!B432</f>
        <v>Heung-A Manila</v>
      </c>
      <c r="C490" s="82" t="str">
        <f>[2]自有船应收租金!C432</f>
        <v>SCP</v>
      </c>
      <c r="D490" s="82" t="str">
        <f>[2]自有船应收租金!F432</f>
        <v>第8期</v>
      </c>
      <c r="E490" s="82" t="str">
        <f>[2]自有船应收租金!I432</f>
        <v>2019.04.18-2019.05.03</v>
      </c>
      <c r="F490" s="83">
        <f>[2]自有船应收租金!V432</f>
        <v>0</v>
      </c>
      <c r="G490" s="82">
        <f>[2]自有船应收租金!AA432</f>
        <v>73928.5102739726</v>
      </c>
      <c r="H490" s="82">
        <f>IF([2]自有船应收租金!AB432="","",[2]自有船应收租金!AB432)</f>
        <v>73924.85</v>
      </c>
      <c r="I490" s="86" t="str">
        <f>[2]自有船应收租金!Y432</f>
        <v>1.25%佣金</v>
      </c>
    </row>
    <row r="491" s="59" customFormat="1" ht="12" customHeight="1" spans="2:9">
      <c r="B491" s="82" t="str">
        <f>[2]自有船应收租金!B433</f>
        <v>ACACIA VIRGO</v>
      </c>
      <c r="C491" s="82" t="str">
        <f>[2]自有船应收租金!C433</f>
        <v>TSL</v>
      </c>
      <c r="D491" s="82" t="str">
        <f>[2]自有船应收租金!F433</f>
        <v>第1期</v>
      </c>
      <c r="E491" s="82" t="str">
        <f>[2]自有船应收租金!I433</f>
        <v>2019.04.06-2019.04.20</v>
      </c>
      <c r="F491" s="83">
        <f>[2]自有船应收租金!V433</f>
        <v>0</v>
      </c>
      <c r="G491" s="82">
        <f>[2]自有船应收租金!AA433</f>
        <v>90834.8287671233</v>
      </c>
      <c r="H491" s="82">
        <f>IF([2]自有船应收租金!AB433="","",[2]自有船应收租金!AB433)</f>
        <v>90816.19</v>
      </c>
      <c r="I491" s="86" t="str">
        <f>[2]自有船应收租金!Y433</f>
        <v>1.25%佣金</v>
      </c>
    </row>
    <row r="492" s="59" customFormat="1" ht="12" customHeight="1" spans="2:9">
      <c r="B492" s="82" t="str">
        <f>[2]自有船应收租金!B434</f>
        <v>ACACIA VIRGO</v>
      </c>
      <c r="C492" s="82" t="str">
        <f>[2]自有船应收租金!C434</f>
        <v>TSL</v>
      </c>
      <c r="D492" s="82" t="str">
        <f>[2]自有船应收租金!F434</f>
        <v>prefinal</v>
      </c>
      <c r="E492" s="82" t="str">
        <f>[2]自有船应收租金!I434</f>
        <v>2019.04.20-2019.04.23</v>
      </c>
      <c r="F492" s="83">
        <f>[2]自有船应收租金!V434</f>
        <v>0</v>
      </c>
      <c r="G492" s="82">
        <f>[2]自有船应收租金!AA434</f>
        <v>16786.5202037671</v>
      </c>
      <c r="H492" s="82">
        <f>IF([2]自有船应收租金!AB434="","",[2]自有船应收租金!AB434)</f>
        <v>16756.66</v>
      </c>
      <c r="I492" s="86" t="str">
        <f>[2]自有船应收租金!Y434</f>
        <v>1.25%佣金/船东费预留/船员劳务费</v>
      </c>
    </row>
    <row r="493" s="59" customFormat="1" ht="12" customHeight="1" spans="2:9">
      <c r="B493" s="82" t="str">
        <f>[2]自有船应收租金!B435</f>
        <v>ACACIA MING</v>
      </c>
      <c r="C493" s="82" t="str">
        <f>[2]自有船应收租金!C435</f>
        <v>ONE</v>
      </c>
      <c r="D493" s="82" t="str">
        <f>[2]自有船应收租金!F435</f>
        <v>第25期</v>
      </c>
      <c r="E493" s="82" t="str">
        <f>[2]自有船应收租金!I435</f>
        <v>2019.04.20-2019.05.05</v>
      </c>
      <c r="F493" s="83">
        <f>[2]自有船应收租金!V435</f>
        <v>0</v>
      </c>
      <c r="G493" s="82">
        <f>[2]自有船应收租金!AA435</f>
        <v>75020.8561643836</v>
      </c>
      <c r="H493" s="82">
        <f>IF([2]自有船应收租金!AB435="","",[2]自有船应收租金!AB435)</f>
        <v>75017.19</v>
      </c>
      <c r="I493" s="86" t="str">
        <f>[2]自有船应收租金!Y435</f>
        <v>1.25%佣金/v.026EW劳务费</v>
      </c>
    </row>
    <row r="494" s="59" customFormat="1" ht="12" spans="2:9">
      <c r="B494" s="82" t="str">
        <f>[2]自有船应收租金!B436</f>
        <v>ACACIA LEO</v>
      </c>
      <c r="C494" s="82" t="str">
        <f>[2]自有船应收租金!C436</f>
        <v>FESCO</v>
      </c>
      <c r="D494" s="82" t="str">
        <f>[2]自有船应收租金!F436</f>
        <v>第21期</v>
      </c>
      <c r="E494" s="82" t="str">
        <f>[2]自有船应收租金!I436</f>
        <v>2019.04.22-2019.05.07</v>
      </c>
      <c r="F494" s="83">
        <f>[2]自有船应收租金!V436</f>
        <v>0</v>
      </c>
      <c r="G494" s="82">
        <f>[2]自有船应收租金!AA436</f>
        <v>81650</v>
      </c>
      <c r="H494" s="82">
        <f>IF([2]自有船应收租金!AB436="","",[2]自有船应收租金!AB436)</f>
        <v>81650</v>
      </c>
      <c r="I494" s="86">
        <f>[2]自有船应收租金!Y436</f>
        <v>0</v>
      </c>
    </row>
    <row r="495" s="59" customFormat="1" ht="12" spans="2:9">
      <c r="B495" s="82" t="str">
        <f>[2]自有船应收租金!B437</f>
        <v>ACACIA LEO</v>
      </c>
      <c r="C495" s="82" t="str">
        <f>[2]自有船应收租金!C437</f>
        <v>FESCO</v>
      </c>
      <c r="D495" s="82" t="str">
        <f>[2]自有船应收租金!F437</f>
        <v>prefinal</v>
      </c>
      <c r="E495" s="82" t="str">
        <f>[2]自有船应收租金!I437</f>
        <v>2019.05.07-2019.05.15</v>
      </c>
      <c r="F495" s="83">
        <f>[2]自有船应收租金!V437</f>
        <v>0</v>
      </c>
      <c r="G495" s="82">
        <f>[2]自有船应收租金!AA437</f>
        <v>-60877.7945</v>
      </c>
      <c r="H495" s="82">
        <f>IF([2]自有船应收租金!AB437="","",[2]自有船应收租金!AB437)</f>
        <v>-61669.31</v>
      </c>
      <c r="I495" s="86" t="str">
        <f>[2]自有船应收租金!Y437</f>
        <v>船东费预留</v>
      </c>
    </row>
    <row r="496" s="59" customFormat="1" ht="12" customHeight="1" spans="2:9">
      <c r="B496" s="82" t="str">
        <f>[2]自有船应收租金!B438</f>
        <v>ACACIA HAWK</v>
      </c>
      <c r="C496" s="82" t="str">
        <f>[2]自有船应收租金!C438</f>
        <v>CMS</v>
      </c>
      <c r="D496" s="82" t="str">
        <f>[2]自有船应收租金!F438</f>
        <v>第31期</v>
      </c>
      <c r="E496" s="82" t="str">
        <f>[2]自有船应收租金!I438</f>
        <v>2019.04.23-2019.05.08</v>
      </c>
      <c r="F496" s="83">
        <f>[2]自有船应收租金!V438</f>
        <v>0</v>
      </c>
      <c r="G496" s="82">
        <f>[2]自有船应收租金!AA438</f>
        <v>79048.7157534247</v>
      </c>
      <c r="H496" s="82">
        <f>IF([2]自有船应收租金!AB438="","",[2]自有船应收租金!AB438)</f>
        <v>79028.72</v>
      </c>
      <c r="I496" s="86" t="str">
        <f>[2]自有船应收租金!Y438</f>
        <v>1.25%佣金</v>
      </c>
    </row>
    <row r="497" s="59" customFormat="1" ht="12" customHeight="1" spans="2:9">
      <c r="B497" s="82" t="str">
        <f>[2]自有船应收租金!B439</f>
        <v>Heung-A Singapore</v>
      </c>
      <c r="C497" s="82" t="str">
        <f>[2]自有船应收租金!C439</f>
        <v>SNL</v>
      </c>
      <c r="D497" s="82" t="str">
        <f>[2]自有船应收租金!F439</f>
        <v>第10期</v>
      </c>
      <c r="E497" s="82" t="str">
        <f>[2]自有船应收租金!I439</f>
        <v>2019.04.24-2019.05.09</v>
      </c>
      <c r="F497" s="83">
        <f>[2]自有船应收租金!V439</f>
        <v>0</v>
      </c>
      <c r="G497" s="82">
        <f>[2]自有船应收租金!AA439</f>
        <v>67825</v>
      </c>
      <c r="H497" s="82">
        <f>IF([2]自有船应收租金!AB439="","",[2]自有船应收租金!AB439)</f>
        <v>67800.36</v>
      </c>
      <c r="I497" s="86">
        <f>[2]自有船应收租金!Y439</f>
        <v>0</v>
      </c>
    </row>
    <row r="498" s="59" customFormat="1" ht="12" customHeight="1" spans="2:9">
      <c r="B498" s="82" t="str">
        <f>[2]自有船应收租金!B440</f>
        <v>JRS CARINA</v>
      </c>
      <c r="C498" s="82" t="str">
        <f>[2]自有船应收租金!C440</f>
        <v>CCL</v>
      </c>
      <c r="D498" s="82" t="str">
        <f>[2]自有船应收租金!F440</f>
        <v>第21期</v>
      </c>
      <c r="E498" s="82" t="str">
        <f>[2]自有船应收租金!I440</f>
        <v>2019.04.26-2019.04.30</v>
      </c>
      <c r="F498" s="83">
        <f>[2]自有船应收租金!V440</f>
        <v>0</v>
      </c>
      <c r="G498" s="82">
        <f>[2]自有船应收租金!AA440</f>
        <v>19606.6666666667</v>
      </c>
      <c r="H498" s="82">
        <f>IF([2]自有船应收租金!AB440="","",[2]自有船应收租金!AB440)</f>
        <v>19606.67</v>
      </c>
      <c r="I498" s="86">
        <f>[2]自有船应收租金!Y440</f>
        <v>0</v>
      </c>
    </row>
    <row r="499" s="59" customFormat="1" ht="12" customHeight="1" spans="2:9">
      <c r="B499" s="82" t="str">
        <f>[2]自有船应收租金!B441</f>
        <v>JRS CARINA</v>
      </c>
      <c r="C499" s="82" t="str">
        <f>[2]自有船应收租金!C441</f>
        <v>CCL</v>
      </c>
      <c r="D499" s="82" t="str">
        <f>[2]自有船应收租金!F441</f>
        <v>第21期</v>
      </c>
      <c r="E499" s="82" t="str">
        <f>[2]自有船应收租金!I441</f>
        <v>2019.04.30-2019.05.11</v>
      </c>
      <c r="F499" s="83">
        <f>[2]自有船应收租金!V441</f>
        <v>0</v>
      </c>
      <c r="G499" s="82">
        <f>[2]自有船应收租金!AA441</f>
        <v>51773.3333333333</v>
      </c>
      <c r="H499" s="82">
        <f>IF([2]自有船应收租金!AB441="","",[2]自有船应收租金!AB441)</f>
        <v>51809.82</v>
      </c>
      <c r="I499" s="86">
        <f>[2]自有船应收租金!Y441</f>
        <v>0</v>
      </c>
    </row>
    <row r="500" s="59" customFormat="1" ht="12" customHeight="1" spans="2:9">
      <c r="B500" s="82" t="str">
        <f>[2]自有船应收租金!B442</f>
        <v>ACACIA ARIES</v>
      </c>
      <c r="C500" s="82" t="str">
        <f>[2]自有船应收租金!C442</f>
        <v>STM</v>
      </c>
      <c r="D500" s="82" t="str">
        <f>[2]自有船应收租金!F442</f>
        <v>第8期</v>
      </c>
      <c r="E500" s="82" t="str">
        <f>[2]自有船应收租金!I442</f>
        <v>2019.04.25-2019.05.10</v>
      </c>
      <c r="F500" s="83">
        <f>[2]自有船应收租金!V442</f>
        <v>0</v>
      </c>
      <c r="G500" s="82">
        <f>[2]自有船应收租金!AA442</f>
        <v>60650</v>
      </c>
      <c r="H500" s="82">
        <f>IF([2]自有船应收租金!AB442="","",[2]自有船应收租金!AB442)</f>
        <v>60650</v>
      </c>
      <c r="I500" s="86">
        <f>[2]自有船应收租金!Y442</f>
        <v>0</v>
      </c>
    </row>
    <row r="501" s="59" customFormat="1" ht="12" customHeight="1" spans="2:9">
      <c r="B501" s="82" t="str">
        <f>[2]自有船应收租金!B443</f>
        <v>ACACIA MAKOTO</v>
      </c>
      <c r="C501" s="82" t="str">
        <f>[2]自有船应收租金!C443</f>
        <v>STM</v>
      </c>
      <c r="D501" s="82" t="str">
        <f>[2]自有船应收租金!F443</f>
        <v>第21期</v>
      </c>
      <c r="E501" s="82" t="str">
        <f>[2]自有船应收租金!I443</f>
        <v>2019.04.25-2019.05.10</v>
      </c>
      <c r="F501" s="83">
        <f>[2]自有船应收租金!V443</f>
        <v>0</v>
      </c>
      <c r="G501" s="82">
        <f>[2]自有船应收租金!AA443</f>
        <v>72048.99</v>
      </c>
      <c r="H501" s="82">
        <f>IF([2]自有船应收租金!AB443="","",[2]自有船应收租金!AB443)</f>
        <v>72048.75</v>
      </c>
      <c r="I501" s="86" t="str">
        <f>[2]自有船应收租金!Y443</f>
        <v>船东费</v>
      </c>
    </row>
    <row r="502" s="59" customFormat="1" ht="12" customHeight="1" spans="2:9">
      <c r="B502" s="82" t="str">
        <f>[2]自有船应收租金!B444</f>
        <v>Heung-A Jakarta </v>
      </c>
      <c r="C502" s="82" t="str">
        <f>[2]自有船应收租金!C444</f>
        <v>Heung-A</v>
      </c>
      <c r="D502" s="82" t="str">
        <f>[2]自有船应收租金!F444</f>
        <v>第25期</v>
      </c>
      <c r="E502" s="82" t="str">
        <f>[2]自有船应收租金!I444</f>
        <v>2019.04.29-2019.05.14</v>
      </c>
      <c r="F502" s="83">
        <f>[2]自有船应收租金!V444</f>
        <v>0</v>
      </c>
      <c r="G502" s="82">
        <f>[2]自有船应收租金!AA444</f>
        <v>81883.125</v>
      </c>
      <c r="H502" s="82">
        <f>IF([2]自有船应收租金!AB444="","",[2]自有船应收租金!AB444)</f>
        <v>81864.48</v>
      </c>
      <c r="I502" s="86" t="str">
        <f>[2]自有船应收租金!Y444</f>
        <v>1.25%佣金</v>
      </c>
    </row>
    <row r="503" s="59" customFormat="1" ht="12" customHeight="1" spans="2:9">
      <c r="B503" s="82" t="str">
        <f>[2]自有船应收租金!B445</f>
        <v>JRS CORVUS</v>
      </c>
      <c r="C503" s="82" t="str">
        <f>[2]自有船应收租金!C445</f>
        <v>ONE</v>
      </c>
      <c r="D503" s="82" t="str">
        <f>[2]自有船应收租金!F445</f>
        <v>第26期</v>
      </c>
      <c r="E503" s="82" t="str">
        <f>[2]自有船应收租金!I445</f>
        <v>2019.04.30-2019.05.15</v>
      </c>
      <c r="F503" s="83">
        <f>[2]自有船应收租金!V445</f>
        <v>0</v>
      </c>
      <c r="G503" s="82">
        <f>[2]自有船应收租金!AA445</f>
        <v>74656.9061643836</v>
      </c>
      <c r="H503" s="82">
        <f>IF([2]自有船应收租金!AB445="","",[2]自有船应收租金!AB445)</f>
        <v>74653.26</v>
      </c>
      <c r="I503" s="86" t="str">
        <f>[2]自有船应收租金!Y445</f>
        <v>1.25%佣金/船东费</v>
      </c>
    </row>
    <row r="504" s="59" customFormat="1" ht="12" customHeight="1" spans="2:9">
      <c r="B504" s="82" t="str">
        <f>[2]自有船应收租金!B446</f>
        <v>OPDR LISBOA</v>
      </c>
      <c r="C504" s="82" t="str">
        <f>[2]自有船应收租金!C446</f>
        <v>HEDE</v>
      </c>
      <c r="D504" s="82" t="str">
        <f>[2]自有船应收租金!F446</f>
        <v>第5期</v>
      </c>
      <c r="E504" s="82" t="str">
        <f>[2]自有船应收租金!I446</f>
        <v>2019.04.22-2019.05.07</v>
      </c>
      <c r="F504" s="83">
        <f>[2]自有船应收租金!V446</f>
        <v>0</v>
      </c>
      <c r="G504" s="82">
        <f>[2]自有船应收租金!AA446</f>
        <v>74100</v>
      </c>
      <c r="H504" s="82">
        <f>IF([2]自有船应收租金!AB446="","",[2]自有船应收租金!AB446)</f>
        <v>74100</v>
      </c>
      <c r="I504" s="86">
        <f>[2]自有船应收租金!Y446</f>
        <v>0</v>
      </c>
    </row>
    <row r="505" s="59" customFormat="1" ht="12" spans="2:9">
      <c r="B505" s="82" t="str">
        <f>[2]自有船应收租金!B447</f>
        <v>ACACIA VIRGO</v>
      </c>
      <c r="C505" s="82" t="str">
        <f>[2]自有船应收租金!C447</f>
        <v>TSL</v>
      </c>
      <c r="D505" s="82" t="str">
        <f>[2]自有船应收租金!F447</f>
        <v>final</v>
      </c>
      <c r="E505" s="82" t="str">
        <f>[2]自有船应收租金!I447</f>
        <v>2019.04.20-2019.04.23</v>
      </c>
      <c r="F505" s="83">
        <f>[2]自有船应收租金!V447</f>
        <v>0</v>
      </c>
      <c r="G505" s="82">
        <f>[2]自有船应收租金!AA447</f>
        <v>4985.14</v>
      </c>
      <c r="H505" s="82">
        <f>IF([2]自有船应收租金!AB447="","",[2]自有船应收租金!AB447)</f>
        <v>4985.14</v>
      </c>
      <c r="I505" s="86" t="str">
        <f>[2]自有船应收租金!Y447</f>
        <v>船东费预留返还/接还船检验费/船东费</v>
      </c>
    </row>
    <row r="506" s="59" customFormat="1" ht="12" customHeight="1" spans="2:9">
      <c r="B506" s="82" t="str">
        <f>[2]自有船应收租金!B448</f>
        <v>ACACIA LIBRA</v>
      </c>
      <c r="C506" s="82" t="str">
        <f>[2]自有船应收租金!C448</f>
        <v>STM</v>
      </c>
      <c r="D506" s="82" t="str">
        <f>[2]自有船应收租金!F448</f>
        <v>第5期</v>
      </c>
      <c r="E506" s="82" t="str">
        <f>[2]自有船应收租金!I448</f>
        <v>2019.05.01-2019.05.16</v>
      </c>
      <c r="F506" s="83">
        <f>[2]自有船应收租金!V448</f>
        <v>0</v>
      </c>
      <c r="G506" s="82">
        <f>[2]自有船应收租金!AA448</f>
        <v>90650</v>
      </c>
      <c r="H506" s="82">
        <f>IF([2]自有船应收租金!AB448="","",[2]自有船应收租金!AB448)</f>
        <v>90650</v>
      </c>
      <c r="I506" s="86">
        <f>[2]自有船应收租金!Y448</f>
        <v>0</v>
      </c>
    </row>
    <row r="507" s="59" customFormat="1" ht="12" customHeight="1" spans="2:9">
      <c r="B507" s="82" t="str">
        <f>[2]自有船应收租金!B449</f>
        <v>ACACIA TAURUS</v>
      </c>
      <c r="C507" s="82" t="str">
        <f>[2]自有船应收租金!C449</f>
        <v>STM</v>
      </c>
      <c r="D507" s="82" t="str">
        <f>[2]自有船应收租金!F449</f>
        <v>第21期</v>
      </c>
      <c r="E507" s="82" t="str">
        <f>[2]自有船应收租金!I449</f>
        <v>2019.05.03-2019.05.18</v>
      </c>
      <c r="F507" s="83">
        <f>[2]自有船应收租金!V449</f>
        <v>0</v>
      </c>
      <c r="G507" s="82">
        <f>[2]自有船应收租金!AA449</f>
        <v>60650</v>
      </c>
      <c r="H507" s="82">
        <f>IF([2]自有船应收租金!AB449="","",[2]自有船应收租金!AB449)</f>
        <v>60650</v>
      </c>
      <c r="I507" s="86">
        <f>[2]自有船应收租金!Y449</f>
        <v>0</v>
      </c>
    </row>
    <row r="508" s="59" customFormat="1" ht="12" customHeight="1" spans="2:9">
      <c r="B508" s="82" t="str">
        <f>[2]自有船应收租金!B450</f>
        <v>ACACIA HAWK</v>
      </c>
      <c r="C508" s="82" t="str">
        <f>[2]自有船应收租金!C450</f>
        <v>CMS</v>
      </c>
      <c r="D508" s="82" t="str">
        <f>[2]自有船应收租金!F450</f>
        <v>第32期</v>
      </c>
      <c r="E508" s="82" t="str">
        <f>[2]自有船应收租金!I450</f>
        <v>2019.05.08-2019.05.23</v>
      </c>
      <c r="F508" s="83">
        <f>[2]自有船应收租金!V450</f>
        <v>0</v>
      </c>
      <c r="G508" s="82">
        <f>[2]自有船应收租金!AA450</f>
        <v>79048.7157534247</v>
      </c>
      <c r="H508" s="82">
        <f>IF([2]自有船应收租金!AB450="","",[2]自有船应收租金!AB450)</f>
        <v>79028.72</v>
      </c>
      <c r="I508" s="86" t="str">
        <f>[2]自有船应收租金!Y450</f>
        <v>1.25%佣金</v>
      </c>
    </row>
    <row r="509" s="59" customFormat="1" ht="12" customHeight="1" spans="2:9">
      <c r="B509" s="82" t="str">
        <f>[2]自有船应收租金!B451</f>
        <v>ACACIA MING</v>
      </c>
      <c r="C509" s="82" t="str">
        <f>[2]自有船应收租金!C451</f>
        <v>ONE</v>
      </c>
      <c r="D509" s="82" t="str">
        <f>[2]自有船应收租金!F451</f>
        <v>第26期</v>
      </c>
      <c r="E509" s="82" t="str">
        <f>[2]自有船应收租金!I451</f>
        <v>2019.05.05-2019.05.20</v>
      </c>
      <c r="F509" s="83">
        <f>[2]自有船应收租金!V451</f>
        <v>0</v>
      </c>
      <c r="G509" s="82">
        <f>[2]自有船应收租金!AA451</f>
        <v>62280.5809455479</v>
      </c>
      <c r="H509" s="82">
        <f>IF([2]自有船应收租金!AB451="","",[2]自有船应收租金!AB451)</f>
        <v>62276.95</v>
      </c>
      <c r="I509" s="86" t="str">
        <f>[2]自有船应收租金!Y451</f>
        <v>1.25%佣金/停租（4.10 1918-4.12 17:00  1.90417天）</v>
      </c>
    </row>
    <row r="510" s="59" customFormat="1" ht="12" customHeight="1" spans="2:9">
      <c r="B510" s="82" t="str">
        <f>[2]自有船应收租金!B452</f>
        <v>OPDR LISBOA</v>
      </c>
      <c r="C510" s="82" t="str">
        <f>[2]自有船应收租金!C452</f>
        <v>HEDE</v>
      </c>
      <c r="D510" s="82" t="str">
        <f>[2]自有船应收租金!F452</f>
        <v>第6期</v>
      </c>
      <c r="E510" s="82" t="str">
        <f>[2]自有船应收租金!I452</f>
        <v>2019.05.07-2019.05.22</v>
      </c>
      <c r="F510" s="83">
        <f>[2]自有船应收租金!V452</f>
        <v>0</v>
      </c>
      <c r="G510" s="82">
        <f>[2]自有船应收租金!AA452</f>
        <v>74100</v>
      </c>
      <c r="H510" s="82">
        <f>IF([2]自有船应收租金!AB452="","",[2]自有船应收租金!AB452)</f>
        <v>74100</v>
      </c>
      <c r="I510" s="86">
        <f>[2]自有船应收租金!Y452</f>
        <v>0</v>
      </c>
    </row>
    <row r="511" s="59" customFormat="1" ht="12" customHeight="1" spans="2:9">
      <c r="B511" s="82" t="str">
        <f>[2]自有船应收租金!B453</f>
        <v>Heung-A Manila</v>
      </c>
      <c r="C511" s="82" t="str">
        <f>[2]自有船应收租金!C453</f>
        <v>SCP</v>
      </c>
      <c r="D511" s="82" t="str">
        <f>[2]自有船应收租金!F453</f>
        <v>第9期</v>
      </c>
      <c r="E511" s="82" t="str">
        <f>[2]自有船应收租金!I453</f>
        <v>2019.05.03-2019.05.18</v>
      </c>
      <c r="F511" s="83">
        <f>[2]自有船应收租金!V453</f>
        <v>0</v>
      </c>
      <c r="G511" s="82">
        <f>[2]自有船应收租金!AA453</f>
        <v>44481.9352739726</v>
      </c>
      <c r="H511" s="82">
        <f>IF([2]自有船应收租金!AB453="","",[2]自有船应收租金!AB453)</f>
        <v>44478.14</v>
      </c>
      <c r="I511" s="86" t="str">
        <f>[2]自有船应收租金!Y453</f>
        <v>1.25%佣金/五一6天空置</v>
      </c>
    </row>
    <row r="512" s="59" customFormat="1" ht="12" customHeight="1" spans="2:9">
      <c r="B512" s="82" t="str">
        <f>[2]自有船应收租金!B454</f>
        <v>ACACIA ARIES</v>
      </c>
      <c r="C512" s="82" t="str">
        <f>[2]自有船应收租金!C454</f>
        <v>STM</v>
      </c>
      <c r="D512" s="82" t="str">
        <f>[2]自有船应收租金!F454</f>
        <v>第9期</v>
      </c>
      <c r="E512" s="82" t="str">
        <f>[2]自有船应收租金!I454</f>
        <v>2019.05.10-2019.05.25</v>
      </c>
      <c r="F512" s="83">
        <f>[2]自有船应收租金!V454</f>
        <v>0</v>
      </c>
      <c r="G512" s="82">
        <f>[2]自有船应收租金!AA454</f>
        <v>60310.02</v>
      </c>
      <c r="H512" s="82">
        <f>IF([2]自有船应收租金!AB454="","",[2]自有船应收租金!AB454)</f>
        <v>60310.02</v>
      </c>
      <c r="I512" s="86" t="str">
        <f>[2]自有船应收租金!Y454</f>
        <v>船东费</v>
      </c>
    </row>
    <row r="513" s="59" customFormat="1" ht="12" customHeight="1" spans="2:9">
      <c r="B513" s="82" t="str">
        <f>[2]自有船应收租金!B455</f>
        <v>Heung-A Jakarta </v>
      </c>
      <c r="C513" s="82" t="str">
        <f>[2]自有船应收租金!C455</f>
        <v>Heung-A</v>
      </c>
      <c r="D513" s="82" t="str">
        <f>[2]自有船应收租金!F455</f>
        <v>第26期</v>
      </c>
      <c r="E513" s="82" t="str">
        <f>[2]自有船应收租金!I455</f>
        <v>2019.05.14-2019.05.29</v>
      </c>
      <c r="F513" s="83">
        <f>[2]自有船应收租金!V455</f>
        <v>0</v>
      </c>
      <c r="G513" s="82">
        <f>[2]自有船应收租金!AA455</f>
        <v>81883.125</v>
      </c>
      <c r="H513" s="82">
        <f>IF([2]自有船应收租金!AB455="","",[2]自有船应收租金!AB455)</f>
        <v>81864.52</v>
      </c>
      <c r="I513" s="86" t="str">
        <f>[2]自有船应收租金!Y455</f>
        <v>1.25%佣金</v>
      </c>
    </row>
    <row r="514" s="59" customFormat="1" ht="12" customHeight="1" spans="2:9">
      <c r="B514" s="82" t="str">
        <f>[2]自有船应收租金!B456</f>
        <v>JRS CARINA</v>
      </c>
      <c r="C514" s="82" t="str">
        <f>[2]自有船应收租金!C456</f>
        <v>CCL</v>
      </c>
      <c r="D514" s="82" t="str">
        <f>[2]自有船应收租金!F456</f>
        <v>第22期</v>
      </c>
      <c r="E514" s="82" t="str">
        <f>[2]自有船应收租金!I456</f>
        <v>2019.05.11-2019.05.26</v>
      </c>
      <c r="F514" s="83">
        <f>[2]自有船应收租金!V456</f>
        <v>0</v>
      </c>
      <c r="G514" s="82">
        <f>[2]自有船应收租金!AA456</f>
        <v>69313.45</v>
      </c>
      <c r="H514" s="82">
        <f>IF([2]自有船应收租金!AB456="","",[2]自有船应收租金!AB456)</f>
        <v>69311.05</v>
      </c>
      <c r="I514" s="86" t="str">
        <f>[2]自有船应收租金!Y456</f>
        <v>船东费</v>
      </c>
    </row>
    <row r="515" s="59" customFormat="1" ht="12" customHeight="1" spans="2:9">
      <c r="B515" s="82" t="str">
        <f>[2]自有船应收租金!B457</f>
        <v>ACACIA LEO</v>
      </c>
      <c r="C515" s="82" t="str">
        <f>[2]自有船应收租金!C457</f>
        <v>FESCO</v>
      </c>
      <c r="D515" s="82" t="str">
        <f>[2]自有船应收租金!F457</f>
        <v>final</v>
      </c>
      <c r="E515" s="82" t="str">
        <f>[2]自有船应收租金!I457</f>
        <v>2019.05.07-2019.05.15</v>
      </c>
      <c r="F515" s="83">
        <f>[2]自有船应收租金!V457</f>
        <v>0</v>
      </c>
      <c r="G515" s="82">
        <f>[2]自有船应收租金!AA457</f>
        <v>10472.39</v>
      </c>
      <c r="H515" s="82">
        <f>IF([2]自有船应收租金!AB457="","",[2]自有船应收租金!AB457)</f>
        <v>10452.99</v>
      </c>
      <c r="I515" s="86" t="str">
        <f>[2]自有船应收租金!Y457</f>
        <v>船东费预留/租家prefinal欠款/还船检验费</v>
      </c>
    </row>
    <row r="516" s="59" customFormat="1" ht="12" spans="2:9">
      <c r="B516" s="82" t="str">
        <f>[2]自有船应收租金!B458</f>
        <v>JRS CORVUS</v>
      </c>
      <c r="C516" s="82" t="str">
        <f>[2]自有船应收租金!C458</f>
        <v>ONE</v>
      </c>
      <c r="D516" s="82" t="str">
        <f>[2]自有船应收租金!F458</f>
        <v>第27期</v>
      </c>
      <c r="E516" s="82" t="str">
        <f>[2]自有船应收租金!I458</f>
        <v>2019.05.15-2019.05.30</v>
      </c>
      <c r="F516" s="83">
        <f>[2]自有船应收租金!V458</f>
        <v>0</v>
      </c>
      <c r="G516" s="82">
        <f>[2]自有船应收租金!AA458</f>
        <v>66988.8423380137</v>
      </c>
      <c r="H516" s="82">
        <f>IF([2]自有船应收租金!AB458="","",[2]自有船应收租金!AB458)</f>
        <v>66985.22</v>
      </c>
      <c r="I516" s="86" t="str">
        <f>[2]自有船应收租金!Y458</f>
        <v>1.25%佣金/停租（4.15 13：28-4.16 19：30lt  1.25139天）</v>
      </c>
    </row>
    <row r="517" s="59" customFormat="1" ht="12" customHeight="1" spans="2:9">
      <c r="B517" s="82" t="str">
        <f>[2]自有船应收租金!B459</f>
        <v>ACACIA LAN</v>
      </c>
      <c r="C517" s="82" t="str">
        <f>[2]自有船应收租金!C459</f>
        <v>Heung-A</v>
      </c>
      <c r="D517" s="82" t="str">
        <f>[2]自有船应收租金!F459</f>
        <v>第01期</v>
      </c>
      <c r="E517" s="82" t="str">
        <f>[2]自有船应收租金!I459</f>
        <v>2019.05.13-2019.05.28</v>
      </c>
      <c r="F517" s="83">
        <f>[2]自有船应收租金!V459</f>
        <v>0</v>
      </c>
      <c r="G517" s="82">
        <f>[2]自有船应收租金!AA459</f>
        <v>50956.0225</v>
      </c>
      <c r="H517" s="82">
        <f>IF([2]自有船应收租金!AB459="","",[2]自有船应收租金!AB459)</f>
        <v>50940.93</v>
      </c>
      <c r="I517" s="86" t="str">
        <f>[2]自有船应收租金!Y459</f>
        <v>交船检验费</v>
      </c>
    </row>
    <row r="518" s="59" customFormat="1" ht="12" customHeight="1" spans="2:9">
      <c r="B518" s="82" t="str">
        <f>[2]自有船应收租金!B460</f>
        <v>ACACIA MAKOTO</v>
      </c>
      <c r="C518" s="82" t="str">
        <f>[2]自有船应收租金!C460</f>
        <v>STM</v>
      </c>
      <c r="D518" s="82" t="str">
        <f>[2]自有船应收租金!F460</f>
        <v>第22期</v>
      </c>
      <c r="E518" s="82" t="str">
        <f>[2]自有船应收租金!I460</f>
        <v>2019.05.10-2019.05.25</v>
      </c>
      <c r="F518" s="83">
        <f>[2]自有船应收租金!V460</f>
        <v>0</v>
      </c>
      <c r="G518" s="82">
        <f>[2]自有船应收租金!AA460</f>
        <v>87785.31</v>
      </c>
      <c r="H518" s="82">
        <f>IF([2]自有船应收租金!AB460="","",[2]自有船应收租金!AB460)</f>
        <v>87785.31</v>
      </c>
      <c r="I518" s="86" t="str">
        <f>[2]自有船应收租金!Y460</f>
        <v>船东费</v>
      </c>
    </row>
    <row r="519" s="59" customFormat="1" ht="12" customHeight="1" spans="2:9">
      <c r="B519" s="82" t="str">
        <f>[2]自有船应收租金!B461</f>
        <v>Heung-A Singapore</v>
      </c>
      <c r="C519" s="82" t="str">
        <f>[2]自有船应收租金!C461</f>
        <v>SNL</v>
      </c>
      <c r="D519" s="82" t="str">
        <f>[2]自有船应收租金!F461</f>
        <v>第11期</v>
      </c>
      <c r="E519" s="82" t="str">
        <f>[2]自有船应收租金!I461</f>
        <v>2019.05.09-2019.05.24</v>
      </c>
      <c r="F519" s="83">
        <f>[2]自有船应收租金!V461</f>
        <v>0</v>
      </c>
      <c r="G519" s="82">
        <f>[2]自有船应收租金!AA461</f>
        <v>67825</v>
      </c>
      <c r="H519" s="82">
        <f>IF([2]自有船应收租金!AB461="","",[2]自有船应收租金!AB461)</f>
        <v>67798.85</v>
      </c>
      <c r="I519" s="86">
        <f>[2]自有船应收租金!Y461</f>
        <v>0</v>
      </c>
    </row>
    <row r="520" s="59" customFormat="1" ht="12" spans="2:9">
      <c r="B520" s="82" t="str">
        <f>[2]自有船应收租金!B462</f>
        <v>ACACIA LIBRA</v>
      </c>
      <c r="C520" s="82" t="str">
        <f>[2]自有船应收租金!C462</f>
        <v>STM</v>
      </c>
      <c r="D520" s="82" t="str">
        <f>[2]自有船应收租金!F462</f>
        <v>第6期</v>
      </c>
      <c r="E520" s="82" t="str">
        <f>[2]自有船应收租金!I462</f>
        <v>2019.05.16-2019.05.31</v>
      </c>
      <c r="F520" s="83">
        <f>[2]自有船应收租金!V462</f>
        <v>0</v>
      </c>
      <c r="G520" s="82">
        <f>[2]自有船应收租金!AA462</f>
        <v>90345.49</v>
      </c>
      <c r="H520" s="82">
        <f>IF([2]自有船应收租金!AB462="","",[2]自有船应收租金!AB462)</f>
        <v>90345.49</v>
      </c>
      <c r="I520" s="86" t="str">
        <f>[2]自有船应收租金!Y462</f>
        <v>船东费</v>
      </c>
    </row>
    <row r="521" s="59" customFormat="1" ht="12" customHeight="1" spans="2:9">
      <c r="B521" s="82" t="str">
        <f>[2]自有船应收租金!B463</f>
        <v>OPDR LISBOA</v>
      </c>
      <c r="C521" s="82" t="str">
        <f>[2]自有船应收租金!C463</f>
        <v>HEDE</v>
      </c>
      <c r="D521" s="82" t="str">
        <f>[2]自有船应收租金!F463</f>
        <v>第7期</v>
      </c>
      <c r="E521" s="82" t="str">
        <f>[2]自有船应收租金!I463</f>
        <v>2019.05.22-2019.06.06</v>
      </c>
      <c r="F521" s="83">
        <f>[2]自有船应收租金!V463</f>
        <v>0</v>
      </c>
      <c r="G521" s="82">
        <f>[2]自有船应收租金!AA463</f>
        <v>73979.16</v>
      </c>
      <c r="H521" s="82">
        <f>IF([2]自有船应收租金!AB463="","",[2]自有船应收租金!AB463)</f>
        <v>73979.16</v>
      </c>
      <c r="I521" s="86" t="str">
        <f>[2]自有船应收租金!Y463</f>
        <v>4.03修船停泊费</v>
      </c>
    </row>
    <row r="522" s="59" customFormat="1" ht="12" customHeight="1" spans="2:9">
      <c r="B522" s="82" t="str">
        <f>[2]自有船应收租金!B464</f>
        <v>ACACIA TAURUS</v>
      </c>
      <c r="C522" s="82" t="str">
        <f>[2]自有船应收租金!C464</f>
        <v>STM</v>
      </c>
      <c r="D522" s="82" t="str">
        <f>[2]自有船应收租金!F464</f>
        <v>第22期</v>
      </c>
      <c r="E522" s="82" t="str">
        <f>[2]自有船应收租金!I464</f>
        <v>2019.05.18-2019.06.02</v>
      </c>
      <c r="F522" s="83">
        <f>[2]自有船应收租金!V464</f>
        <v>0</v>
      </c>
      <c r="G522" s="82">
        <f>[2]自有船应收租金!AA464</f>
        <v>60519.14</v>
      </c>
      <c r="H522" s="82">
        <f>IF([2]自有船应收租金!AB464="","",[2]自有船应收租金!AB464)</f>
        <v>60519.14</v>
      </c>
      <c r="I522" s="86" t="str">
        <f>[2]自有船应收租金!Y464</f>
        <v>船东费</v>
      </c>
    </row>
    <row r="523" s="59" customFormat="1" ht="12" customHeight="1" spans="2:9">
      <c r="B523" s="82" t="str">
        <f>[2]自有船应收租金!B465</f>
        <v>Heung-A Manila</v>
      </c>
      <c r="C523" s="82" t="str">
        <f>[2]自有船应收租金!C465</f>
        <v>SCP</v>
      </c>
      <c r="D523" s="82" t="str">
        <f>[2]自有船应收租金!F465</f>
        <v>第10期</v>
      </c>
      <c r="E523" s="82" t="str">
        <f>[2]自有船应收租金!I465</f>
        <v>2019.05.18-2019.05.30</v>
      </c>
      <c r="F523" s="83">
        <f>[2]自有船应收租金!V465</f>
        <v>0</v>
      </c>
      <c r="G523" s="82">
        <f>[2]自有船应收租金!AA465</f>
        <v>66201.2683173516</v>
      </c>
      <c r="H523" s="82">
        <f>IF([2]自有船应收租金!AB465="","",[2]自有船应收租金!AB465)</f>
        <v>66197.21</v>
      </c>
      <c r="I523" s="86" t="str">
        <f>[2]自有船应收租金!Y465</f>
        <v>1.25%佣金/五一实际4.52天空置,返款</v>
      </c>
    </row>
    <row r="524" s="59" customFormat="1" ht="12" customHeight="1" spans="2:9">
      <c r="B524" s="82" t="str">
        <f>[2]自有船应收租金!B466</f>
        <v>Heung-A Manila</v>
      </c>
      <c r="C524" s="82" t="str">
        <f>[2]自有船应收租金!C466</f>
        <v>SCP</v>
      </c>
      <c r="D524" s="82" t="str">
        <f>[2]自有船应收租金!F466</f>
        <v>第10期</v>
      </c>
      <c r="E524" s="82" t="str">
        <f>[2]自有船应收租金!I466</f>
        <v>2019.05.30-2019.06.02</v>
      </c>
      <c r="F524" s="83">
        <f>[2]自有船应收租金!V466</f>
        <v>0</v>
      </c>
      <c r="G524" s="82">
        <f>[2]自有船应收租金!AA466</f>
        <v>16085.0770547945</v>
      </c>
      <c r="H524" s="82">
        <f>IF([2]自有船应收租金!AB466="","",[2]自有船应收租金!AB466)</f>
        <v>16085.08</v>
      </c>
      <c r="I524" s="86" t="str">
        <f>[2]自有船应收租金!Y466</f>
        <v>1.25%佣金</v>
      </c>
    </row>
    <row r="525" s="59" customFormat="1" ht="12" spans="2:9">
      <c r="B525" s="82" t="str">
        <f>[2]自有船应收租金!B467</f>
        <v>ACACIA MING</v>
      </c>
      <c r="C525" s="82" t="str">
        <f>[2]自有船应收租金!C467</f>
        <v>ONE</v>
      </c>
      <c r="D525" s="82" t="str">
        <f>[2]自有船应收租金!F467</f>
        <v>第27期</v>
      </c>
      <c r="E525" s="82" t="str">
        <f>[2]自有船应收租金!I467</f>
        <v>2019.05.20-2019.06.04</v>
      </c>
      <c r="F525" s="83">
        <f>[2]自有船应收租金!V467</f>
        <v>0</v>
      </c>
      <c r="G525" s="82">
        <f>[2]自有船应收租金!AA467</f>
        <v>74900.8561643836</v>
      </c>
      <c r="H525" s="82">
        <f>IF([2]自有船应收租金!AB467="","",[2]自有船应收租金!AB467)</f>
        <v>74897.24</v>
      </c>
      <c r="I525" s="86" t="str">
        <f>[2]自有船应收租金!Y467</f>
        <v>1.25%佣金</v>
      </c>
    </row>
    <row r="526" s="59" customFormat="1" ht="12" spans="2:9">
      <c r="B526" s="82" t="str">
        <f>[2]自有船应收租金!B468</f>
        <v>ACACIA VIRGO</v>
      </c>
      <c r="C526" s="82" t="str">
        <f>[2]自有船应收租金!C468</f>
        <v>TSL</v>
      </c>
      <c r="D526" s="82" t="str">
        <f>[2]自有船应收租金!F468</f>
        <v>第1期</v>
      </c>
      <c r="E526" s="82" t="str">
        <f>[2]自有船应收租金!I468</f>
        <v>2019.05.20-2019.05.26</v>
      </c>
      <c r="F526" s="83">
        <f>[2]自有船应收租金!V468</f>
        <v>0</v>
      </c>
      <c r="G526" s="82">
        <f>[2]自有船应收租金!AA468</f>
        <v>37774.2123287671</v>
      </c>
      <c r="H526" s="82">
        <f>IF([2]自有船应收租金!AB468="","",[2]自有船应收租金!AB468)</f>
        <v>37760.61</v>
      </c>
      <c r="I526" s="86" t="str">
        <f>[2]自有船应收租金!Y468</f>
        <v>1.25%佣金</v>
      </c>
    </row>
    <row r="527" s="59" customFormat="1" ht="12" spans="2:9">
      <c r="B527" s="82" t="str">
        <f>[2]自有船应收租金!B469</f>
        <v>ACACIA HAWK</v>
      </c>
      <c r="C527" s="82" t="str">
        <f>[2]自有船应收租金!C469</f>
        <v>CMS</v>
      </c>
      <c r="D527" s="82" t="str">
        <f>[2]自有船应收租金!F469</f>
        <v>第33期</v>
      </c>
      <c r="E527" s="82" t="str">
        <f>[2]自有船应收租金!I469</f>
        <v>2019.05.23-2019.06.07</v>
      </c>
      <c r="F527" s="83">
        <f>[2]自有船应收租金!V469</f>
        <v>0</v>
      </c>
      <c r="G527" s="82">
        <f>[2]自有船应收租金!AA469</f>
        <v>79048.7157534247</v>
      </c>
      <c r="H527" s="82">
        <f>IF([2]自有船应收租金!AB469="","",[2]自有船应收租金!AB469)</f>
        <v>79028.72</v>
      </c>
      <c r="I527" s="86" t="str">
        <f>[2]自有船应收租金!Y469</f>
        <v>1.25%佣金</v>
      </c>
    </row>
    <row r="528" s="59" customFormat="1" ht="12" spans="2:9">
      <c r="B528" s="82" t="str">
        <f>[2]自有船应收租金!B470</f>
        <v>Heung-A Singapore</v>
      </c>
      <c r="C528" s="82" t="str">
        <f>[2]自有船应收租金!C470</f>
        <v>SNL</v>
      </c>
      <c r="D528" s="82" t="str">
        <f>[2]自有船应收租金!F470</f>
        <v>第12期</v>
      </c>
      <c r="E528" s="82" t="str">
        <f>[2]自有船应收租金!I470</f>
        <v>2019.05.24-2019.06.08</v>
      </c>
      <c r="F528" s="83">
        <f>[2]自有船应收租金!V470</f>
        <v>0</v>
      </c>
      <c r="G528" s="82">
        <f>[2]自有船应收租金!AA470</f>
        <v>67825</v>
      </c>
      <c r="H528" s="82">
        <f>IF([2]自有船应收租金!AB470="","",[2]自有船应收租金!AB470)</f>
        <v>67798.89</v>
      </c>
      <c r="I528" s="86">
        <f>[2]自有船应收租金!Y470</f>
        <v>0</v>
      </c>
    </row>
    <row r="529" s="59" customFormat="1" ht="12" spans="2:9">
      <c r="B529" s="82" t="str">
        <f>[2]自有船应收租金!B471</f>
        <v>ACACIA ARIES</v>
      </c>
      <c r="C529" s="82" t="str">
        <f>[2]自有船应收租金!C471</f>
        <v>STM</v>
      </c>
      <c r="D529" s="82" t="str">
        <f>[2]自有船应收租金!F471</f>
        <v>第10期</v>
      </c>
      <c r="E529" s="82" t="str">
        <f>[2]自有船应收租金!I471</f>
        <v>2019.05.25-2019.06.09</v>
      </c>
      <c r="F529" s="83">
        <f>[2]自有船应收租金!V471</f>
        <v>0</v>
      </c>
      <c r="G529" s="82">
        <f>[2]自有船应收租金!AA471</f>
        <v>60650</v>
      </c>
      <c r="H529" s="82">
        <f>IF([2]自有船应收租金!AB471="","",[2]自有船应收租金!AB471)</f>
        <v>60650</v>
      </c>
      <c r="I529" s="86">
        <f>[2]自有船应收租金!Y471</f>
        <v>0</v>
      </c>
    </row>
    <row r="530" s="59" customFormat="1" ht="12" spans="2:9">
      <c r="B530" s="82" t="str">
        <f>[2]自有船应收租金!B472</f>
        <v>ACACIA MAKOTO</v>
      </c>
      <c r="C530" s="82" t="str">
        <f>[2]自有船应收租金!C472</f>
        <v>STM</v>
      </c>
      <c r="D530" s="82" t="str">
        <f>[2]自有船应收租金!F472</f>
        <v>第23期</v>
      </c>
      <c r="E530" s="82" t="str">
        <f>[2]自有船应收租金!I472</f>
        <v>2019.05.25-2019.06.09</v>
      </c>
      <c r="F530" s="83">
        <f>[2]自有船应收租金!V472</f>
        <v>0</v>
      </c>
      <c r="G530" s="82">
        <f>[2]自有船应收租金!AA472</f>
        <v>91200</v>
      </c>
      <c r="H530" s="82">
        <f>IF([2]自有船应收租金!AB472="","",[2]自有船应收租金!AB472)</f>
        <v>91200</v>
      </c>
      <c r="I530" s="86">
        <f>[2]自有船应收租金!Y472</f>
        <v>0</v>
      </c>
    </row>
    <row r="531" s="59" customFormat="1" ht="12" spans="2:9">
      <c r="B531" s="82" t="str">
        <f>[2]自有船应收租金!B473</f>
        <v>JRS CARINA</v>
      </c>
      <c r="C531" s="82" t="str">
        <f>[2]自有船应收租金!C473</f>
        <v>CCL</v>
      </c>
      <c r="D531" s="82" t="str">
        <f>[2]自有船应收租金!F473</f>
        <v>第23期</v>
      </c>
      <c r="E531" s="82" t="str">
        <f>[2]自有船应收租金!I473</f>
        <v>2019.05.26-2019.06.10</v>
      </c>
      <c r="F531" s="83">
        <f>[2]自有船应收租金!V473</f>
        <v>0</v>
      </c>
      <c r="G531" s="82">
        <f>[2]自有船应收租金!AA473</f>
        <v>70636</v>
      </c>
      <c r="H531" s="82">
        <f>IF([2]自有船应收租金!AB473="","",[2]自有船应收租金!AB473)</f>
        <v>70627.72</v>
      </c>
      <c r="I531" s="86" t="str">
        <f>[2]自有船应收租金!Y473</f>
        <v>返还船东费</v>
      </c>
    </row>
    <row r="532" s="59" customFormat="1" ht="12" spans="2:9">
      <c r="B532" s="82" t="str">
        <f>[2]自有船应收租金!B474</f>
        <v>ACACIA VIRGO</v>
      </c>
      <c r="C532" s="82" t="str">
        <f>[2]自有船应收租金!C474</f>
        <v>TSL</v>
      </c>
      <c r="D532" s="82" t="str">
        <f>[2]自有船应收租金!F474</f>
        <v>prefinal</v>
      </c>
      <c r="E532" s="82" t="str">
        <f>[2]自有船应收租金!I474</f>
        <v>2019.05.26-2019.05.28</v>
      </c>
      <c r="F532" s="83">
        <f>[2]自有船应收租金!V474</f>
        <v>0</v>
      </c>
      <c r="G532" s="82">
        <f>[2]自有船应收租金!AA474</f>
        <v>21432.0801232877</v>
      </c>
      <c r="H532" s="82">
        <f>IF([2]自有船应收租金!AB474="","",[2]自有船应收租金!AB474)</f>
        <v>21422.07</v>
      </c>
      <c r="I532" s="86" t="str">
        <f>[2]自有船应收租金!Y474</f>
        <v>1.25%佣金/19021EW 劳务费/船东项预留</v>
      </c>
    </row>
    <row r="533" s="59" customFormat="1" ht="12" spans="2:9">
      <c r="B533" s="82" t="str">
        <f>[2]自有船应收租金!B475</f>
        <v>ACACIA VIRGO</v>
      </c>
      <c r="C533" s="82" t="str">
        <f>[2]自有船应收租金!C475</f>
        <v>TSL</v>
      </c>
      <c r="D533" s="82" t="str">
        <f>[2]自有船应收租金!F475</f>
        <v>final</v>
      </c>
      <c r="E533" s="82" t="str">
        <f>[2]自有船应收租金!I475</f>
        <v>2019.05.26-2019.05.28</v>
      </c>
      <c r="F533" s="83">
        <f>[2]自有船应收租金!V475</f>
        <v>0</v>
      </c>
      <c r="G533" s="82">
        <f>[2]自有船应收租金!AA475</f>
        <v>4375</v>
      </c>
      <c r="H533" s="82">
        <f>IF([2]自有船应收租金!AB475="","",[2]自有船应收租金!AB475)</f>
        <v>4361.35</v>
      </c>
      <c r="I533" s="86" t="str">
        <f>[2]自有船应收租金!Y475</f>
        <v>船东项预留</v>
      </c>
    </row>
    <row r="534" s="59" customFormat="1" ht="12" spans="2:9">
      <c r="B534" s="82" t="str">
        <f>[2]自有船应收租金!B476</f>
        <v>ACACIA LAN</v>
      </c>
      <c r="C534" s="82" t="str">
        <f>[2]自有船应收租金!C476</f>
        <v>Heung-A</v>
      </c>
      <c r="D534" s="82" t="str">
        <f>[2]自有船应收租金!F476</f>
        <v>第02期</v>
      </c>
      <c r="E534" s="82" t="str">
        <f>[2]自有船应收租金!I476</f>
        <v>2019.05.28-2019.06.12</v>
      </c>
      <c r="F534" s="83">
        <f>[2]自有船应收租金!V476</f>
        <v>0</v>
      </c>
      <c r="G534" s="82">
        <f>[2]自有船应收租金!AA476</f>
        <v>66512.5</v>
      </c>
      <c r="H534" s="82">
        <f>IF([2]自有船应收租金!AB476="","",[2]自有船应收租金!AB476)</f>
        <v>66497.5</v>
      </c>
      <c r="I534" s="86">
        <f>[2]自有船应收租金!Y476</f>
        <v>0</v>
      </c>
    </row>
    <row r="535" s="59" customFormat="1" ht="12" spans="2:9">
      <c r="B535" s="82" t="str">
        <f>[2]自有船应收租金!B477</f>
        <v>Heung-A Jakarta </v>
      </c>
      <c r="C535" s="82" t="str">
        <f>[2]自有船应收租金!C477</f>
        <v>Heung-A</v>
      </c>
      <c r="D535" s="82" t="str">
        <f>[2]自有船应收租金!F477</f>
        <v>第27期</v>
      </c>
      <c r="E535" s="82" t="str">
        <f>[2]自有船应收租金!I477</f>
        <v>2019.05.29-2019.06.13</v>
      </c>
      <c r="F535" s="83">
        <f>[2]自有船应收租金!V477</f>
        <v>0</v>
      </c>
      <c r="G535" s="82">
        <f>[2]自有船应收租金!AA477</f>
        <v>81883.125</v>
      </c>
      <c r="H535" s="82">
        <f>IF([2]自有船应收租金!AB477="","",[2]自有船应收租金!AB477)</f>
        <v>81864.5</v>
      </c>
      <c r="I535" s="86" t="str">
        <f>[2]自有船应收租金!Y477</f>
        <v>1.25%佣金</v>
      </c>
    </row>
    <row r="536" s="59" customFormat="1" ht="12" spans="2:9">
      <c r="B536" s="82" t="str">
        <f>[2]自有船应收租金!B478</f>
        <v>JRS CORVUS</v>
      </c>
      <c r="C536" s="82" t="str">
        <f>[2]自有船应收租金!C478</f>
        <v>ONE</v>
      </c>
      <c r="D536" s="82" t="str">
        <f>[2]自有船应收租金!F478</f>
        <v>第28期</v>
      </c>
      <c r="E536" s="82" t="str">
        <f>[2]自有船应收租金!I478</f>
        <v>2019.05.30-2019.06.14</v>
      </c>
      <c r="F536" s="83">
        <f>[2]自有船应收租金!V478</f>
        <v>0</v>
      </c>
      <c r="G536" s="82">
        <f>[2]自有船应收租金!AA478</f>
        <v>71565.1761643836</v>
      </c>
      <c r="H536" s="82">
        <f>IF([2]自有船应收租金!AB478="","",[2]自有船应收租金!AB478)</f>
        <v>71561.58</v>
      </c>
      <c r="I536" s="86" t="str">
        <f>[2]自有船应收租金!Y478</f>
        <v>1.25%佣金/船东费</v>
      </c>
    </row>
    <row r="537" s="59" customFormat="1" ht="12" spans="2:9">
      <c r="B537" s="82" t="str">
        <f>[2]自有船应收租金!B479</f>
        <v>ACACIA LIBRA</v>
      </c>
      <c r="C537" s="82" t="str">
        <f>[2]自有船应收租金!C479</f>
        <v>STM</v>
      </c>
      <c r="D537" s="82" t="str">
        <f>[2]自有船应收租金!F479</f>
        <v>第7期</v>
      </c>
      <c r="E537" s="82" t="str">
        <f>[2]自有船应收租金!I479</f>
        <v>2019.05.31-2019.06.15</v>
      </c>
      <c r="F537" s="83">
        <f>[2]自有船应收租金!V479</f>
        <v>0</v>
      </c>
      <c r="G537" s="82">
        <f>[2]自有船应收租金!AA479</f>
        <v>90650</v>
      </c>
      <c r="H537" s="82">
        <f>IF([2]自有船应收租金!AB479="","",[2]自有船应收租金!AB479)</f>
        <v>90650</v>
      </c>
      <c r="I537" s="86">
        <f>[2]自有船应收租金!Y479</f>
        <v>0</v>
      </c>
    </row>
    <row r="538" s="59" customFormat="1" ht="12" spans="2:9">
      <c r="B538" s="82" t="str">
        <f>[2]自有船应收租金!B480</f>
        <v>ACACIA VIRGO</v>
      </c>
      <c r="C538" s="82" t="str">
        <f>[2]自有船应收租金!C480</f>
        <v>STM</v>
      </c>
      <c r="D538" s="82" t="str">
        <f>[2]自有船应收租金!F480</f>
        <v>final</v>
      </c>
      <c r="E538" s="82" t="str">
        <f>[2]自有船应收租金!I480</f>
        <v>2019.06.01-2019.06.04</v>
      </c>
      <c r="F538" s="83">
        <f>[2]自有船应收租金!V480</f>
        <v>0</v>
      </c>
      <c r="G538" s="82">
        <f>[2]自有船应收租金!AA480</f>
        <v>17104.0736666667</v>
      </c>
      <c r="H538" s="82">
        <f>IF([2]自有船应收租金!AB480="","",[2]自有船应收租金!AB480)</f>
        <v>17104.07</v>
      </c>
      <c r="I538" s="86" t="str">
        <f>[2]自有船应收租金!Y480</f>
        <v>劳务费/船东费</v>
      </c>
    </row>
    <row r="539" s="59" customFormat="1" ht="12" spans="2:9">
      <c r="B539" s="82" t="str">
        <f>[2]自有船应收租金!B481</f>
        <v>ACACIA LEO</v>
      </c>
      <c r="C539" s="82" t="str">
        <f>[2]自有船应收租金!C481</f>
        <v>STM</v>
      </c>
      <c r="D539" s="82" t="str">
        <f>[2]自有船应收租金!F481</f>
        <v>final</v>
      </c>
      <c r="E539" s="82" t="str">
        <f>[2]自有船应收租金!I481</f>
        <v>2019.05.24-2019.06.02</v>
      </c>
      <c r="F539" s="83">
        <f>[2]自有船应收租金!V481</f>
        <v>0</v>
      </c>
      <c r="G539" s="82">
        <f>[2]自有船应收租金!AA481</f>
        <v>33634.651</v>
      </c>
      <c r="H539" s="82">
        <f>IF([2]自有船应收租金!AB481="","",[2]自有船应收租金!AB481)</f>
        <v>33634.65</v>
      </c>
      <c r="I539" s="86" t="str">
        <f>[2]自有船应收租金!Y481</f>
        <v>劳务费/船东费</v>
      </c>
    </row>
    <row r="540" s="59" customFormat="1" ht="12" spans="2:9">
      <c r="B540" s="82" t="str">
        <f>[2]自有船应收租金!B482</f>
        <v>ACACIA TAURUS</v>
      </c>
      <c r="C540" s="82" t="str">
        <f>[2]自有船应收租金!C482</f>
        <v>STM</v>
      </c>
      <c r="D540" s="82" t="str">
        <f>[2]自有船应收租金!F482</f>
        <v>第23期</v>
      </c>
      <c r="E540" s="82" t="str">
        <f>[2]自有船应收租金!I482</f>
        <v>2019.06.02-2019.06.17</v>
      </c>
      <c r="F540" s="83">
        <f>[2]自有船应收租金!V482</f>
        <v>0</v>
      </c>
      <c r="G540" s="82">
        <f>[2]自有船应收租金!AA482</f>
        <v>60291.55</v>
      </c>
      <c r="H540" s="82">
        <f>IF([2]自有船应收租金!AB482="","",[2]自有船应收租金!AB482)</f>
        <v>60291.55</v>
      </c>
      <c r="I540" s="86" t="str">
        <f>[2]自有船应收租金!Y482</f>
        <v>船东费</v>
      </c>
    </row>
    <row r="541" s="59" customFormat="1" ht="12" spans="2:9">
      <c r="B541" s="82" t="str">
        <f>[2]自有船应收租金!B483</f>
        <v>ACACIA MING</v>
      </c>
      <c r="C541" s="82" t="str">
        <f>[2]自有船应收租金!C483</f>
        <v>ONE</v>
      </c>
      <c r="D541" s="82" t="str">
        <f>[2]自有船应收租金!F483</f>
        <v>第28期</v>
      </c>
      <c r="E541" s="82" t="str">
        <f>[2]自有船应收租金!I483</f>
        <v>2019.06.04-2019.06.19</v>
      </c>
      <c r="F541" s="83">
        <f>[2]自有船应收租金!V483</f>
        <v>0</v>
      </c>
      <c r="G541" s="82">
        <f>[2]自有船应收租金!AA483</f>
        <v>75110.8561643836</v>
      </c>
      <c r="H541" s="82">
        <f>IF([2]自有船应收租金!AB483="","",[2]自有船应收租金!AB483)</f>
        <v>75107.24</v>
      </c>
      <c r="I541" s="86" t="str">
        <f>[2]自有船应收租金!Y483</f>
        <v>1.25%佣金/v.027e劳务费</v>
      </c>
    </row>
    <row r="542" s="59" customFormat="1" ht="12" spans="2:9">
      <c r="B542" s="82" t="str">
        <f>[2]自有船应收租金!B484</f>
        <v>Heung-A Manila</v>
      </c>
      <c r="C542" s="82" t="str">
        <f>[2]自有船应收租金!C484</f>
        <v>SCP</v>
      </c>
      <c r="D542" s="82" t="str">
        <f>[2]自有船应收租金!F484</f>
        <v>第11期</v>
      </c>
      <c r="E542" s="82" t="str">
        <f>[2]自有船应收租金!I484</f>
        <v>2019.06.02-2019.06.17</v>
      </c>
      <c r="F542" s="83">
        <f>[2]自有船应收租金!V484</f>
        <v>0</v>
      </c>
      <c r="G542" s="82">
        <f>[2]自有船应收租金!AA484</f>
        <v>80425.3852739726</v>
      </c>
      <c r="H542" s="82">
        <f>IF([2]自有船应收租金!AB484="","",[2]自有船应收租金!AB484)</f>
        <v>80421.78</v>
      </c>
      <c r="I542" s="86" t="str">
        <f>[2]自有船应收租金!Y484</f>
        <v>1.25%佣金</v>
      </c>
    </row>
    <row r="543" s="59" customFormat="1" ht="12" spans="2:9">
      <c r="B543" s="82" t="str">
        <f>[2]自有船应收租金!B485</f>
        <v>ACACIA HAWK</v>
      </c>
      <c r="C543" s="82" t="str">
        <f>[2]自有船应收租金!C485</f>
        <v>CMS</v>
      </c>
      <c r="D543" s="82" t="str">
        <f>[2]自有船应收租金!F485</f>
        <v>第34期</v>
      </c>
      <c r="E543" s="82" t="str">
        <f>[2]自有船应收租金!I485</f>
        <v>2019.06.07-2019.06.22</v>
      </c>
      <c r="F543" s="83">
        <f>[2]自有船应收租金!V485</f>
        <v>0</v>
      </c>
      <c r="G543" s="82">
        <f>[2]自有船应收租金!AA485</f>
        <v>79048.7157534247</v>
      </c>
      <c r="H543" s="82">
        <f>IF([2]自有船应收租金!AB485="","",[2]自有船应收租金!AB485)</f>
        <v>79028.72</v>
      </c>
      <c r="I543" s="86" t="str">
        <f>[2]自有船应收租金!Y485</f>
        <v>1.25%佣金</v>
      </c>
    </row>
    <row r="544" s="59" customFormat="1" ht="12" spans="2:9">
      <c r="B544" s="82" t="str">
        <f>[2]自有船应收租金!B486</f>
        <v>OPDR LISBOA</v>
      </c>
      <c r="C544" s="82" t="str">
        <f>[2]自有船应收租金!C486</f>
        <v>HEDE</v>
      </c>
      <c r="D544" s="82" t="str">
        <f>[2]自有船应收租金!F486</f>
        <v>第8期</v>
      </c>
      <c r="E544" s="82" t="str">
        <f>[2]自有船应收租金!I486</f>
        <v>2019.06.06-2019.06.21</v>
      </c>
      <c r="F544" s="83">
        <f>[2]自有船应收租金!V486</f>
        <v>0</v>
      </c>
      <c r="G544" s="82">
        <f>[2]自有船应收租金!AA486</f>
        <v>75266</v>
      </c>
      <c r="H544" s="82">
        <f>IF([2]自有船应收租金!AB486="","",[2]自有船应收租金!AB486)</f>
        <v>75266</v>
      </c>
      <c r="I544" s="86" t="str">
        <f>[2]自有船应收租金!Y486</f>
        <v>1905ew 劳务费</v>
      </c>
    </row>
    <row r="545" s="59" customFormat="1" ht="12" spans="2:9">
      <c r="B545" s="82" t="str">
        <f>[2]自有船应收租金!B487</f>
        <v>OPDR LISBOA</v>
      </c>
      <c r="C545" s="82" t="str">
        <f>[2]自有船应收租金!C487</f>
        <v>HEDE</v>
      </c>
      <c r="D545" s="82" t="str">
        <f>[2]自有船应收租金!F487</f>
        <v>第8期</v>
      </c>
      <c r="E545" s="82" t="str">
        <f>[2]自有船应收租金!I487</f>
        <v>2019.06.06-2019.06.21</v>
      </c>
      <c r="F545" s="83">
        <f>[2]自有船应收租金!V487</f>
        <v>0</v>
      </c>
      <c r="G545" s="82">
        <f>[2]自有船应收租金!AA487</f>
        <v>4438</v>
      </c>
      <c r="H545" s="82">
        <f>IF([2]自有船应收租金!AB487="","",[2]自有船应收租金!AB487)</f>
        <v>4438</v>
      </c>
      <c r="I545" s="86" t="str">
        <f>[2]自有船应收租金!Y487</f>
        <v>1901ew-1904ew 劳务费</v>
      </c>
    </row>
    <row r="546" s="59" customFormat="1" ht="12" spans="2:9">
      <c r="B546" s="82" t="str">
        <f>[2]自有船应收租金!B488</f>
        <v>ACACIA ARIES</v>
      </c>
      <c r="C546" s="82" t="str">
        <f>[2]自有船应收租金!C488</f>
        <v>STM</v>
      </c>
      <c r="D546" s="82" t="str">
        <f>[2]自有船应收租金!F488</f>
        <v>第11期</v>
      </c>
      <c r="E546" s="82" t="str">
        <f>[2]自有船应收租金!I488</f>
        <v>2019.06.09-2019.06.24</v>
      </c>
      <c r="F546" s="83">
        <f>[2]自有船应收租金!V488</f>
        <v>0</v>
      </c>
      <c r="G546" s="82">
        <f>[2]自有船应收租金!AA488</f>
        <v>60003.05</v>
      </c>
      <c r="H546" s="82">
        <f>IF([2]自有船应收租金!AB488="","",[2]自有船应收租金!AB488)</f>
        <v>60003.05</v>
      </c>
      <c r="I546" s="86" t="str">
        <f>[2]自有船应收租金!Y488</f>
        <v>船东费</v>
      </c>
    </row>
    <row r="547" s="59" customFormat="1" ht="12" spans="2:9">
      <c r="B547" s="82" t="str">
        <f>[2]自有船应收租金!B489</f>
        <v>ACACIA MAKOTO</v>
      </c>
      <c r="C547" s="82" t="str">
        <f>[2]自有船应收租金!C489</f>
        <v>STM</v>
      </c>
      <c r="D547" s="82" t="str">
        <f>[2]自有船应收租金!F489</f>
        <v>第24期</v>
      </c>
      <c r="E547" s="82" t="str">
        <f>[2]自有船应收租金!I489</f>
        <v>2019.06.09-2019.06.24</v>
      </c>
      <c r="F547" s="83">
        <f>[2]自有船应收租金!V489</f>
        <v>0</v>
      </c>
      <c r="G547" s="82">
        <f>[2]自有船应收租金!AA489</f>
        <v>89649.18</v>
      </c>
      <c r="H547" s="82">
        <f>IF([2]自有船应收租金!AB489="","",[2]自有船应收租金!AB489)</f>
        <v>89649.18</v>
      </c>
      <c r="I547" s="86" t="str">
        <f>[2]自有船应收租金!Y489</f>
        <v>船东费</v>
      </c>
    </row>
    <row r="548" s="59" customFormat="1" ht="12" spans="2:9">
      <c r="B548" s="82" t="str">
        <f>[2]自有船应收租金!B490</f>
        <v>Heung-A Singapore</v>
      </c>
      <c r="C548" s="82" t="str">
        <f>[2]自有船应收租金!C490</f>
        <v>SNL</v>
      </c>
      <c r="D548" s="82" t="str">
        <f>[2]自有船应收租金!F490</f>
        <v>第13期</v>
      </c>
      <c r="E548" s="82" t="str">
        <f>[2]自有船应收租金!I490</f>
        <v>2019.06.08-2019.06.23</v>
      </c>
      <c r="F548" s="83">
        <f>[2]自有船应收租金!V490</f>
        <v>0</v>
      </c>
      <c r="G548" s="82">
        <f>[2]自有船应收租金!AA490</f>
        <v>64963.88</v>
      </c>
      <c r="H548" s="82">
        <f>IF([2]自有船应收租金!AB490="","",[2]自有船应收租金!AB490)</f>
        <v>64937.75</v>
      </c>
      <c r="I548" s="86" t="str">
        <f>[2]自有船应收租金!Y490</f>
        <v>船东费</v>
      </c>
    </row>
    <row r="549" s="59" customFormat="1" ht="12" customHeight="1" spans="2:9">
      <c r="B549" s="82" t="str">
        <f>[2]自有船应收租金!B491</f>
        <v>ACACIA VIRGO</v>
      </c>
      <c r="C549" s="82" t="str">
        <f>[2]自有船应收租金!C491</f>
        <v>LYGCK</v>
      </c>
      <c r="D549" s="82" t="str">
        <f>[2]自有船应收租金!F491</f>
        <v>第1期</v>
      </c>
      <c r="E549" s="82" t="str">
        <f>[2]自有船应收租金!I491</f>
        <v>2019.06.08-2019.06.15</v>
      </c>
      <c r="F549" s="83">
        <f>[2]自有船应收租金!V491</f>
        <v>0</v>
      </c>
      <c r="G549" s="82">
        <f>[2]自有船应收租金!AA491</f>
        <v>45241.9349315068</v>
      </c>
      <c r="H549" s="82">
        <f>IF([2]自有船应收租金!AB491="","",[2]自有船应收租金!AB491)</f>
        <v>45238.29</v>
      </c>
      <c r="I549" s="86" t="str">
        <f>[2]自有船应收租金!Y491</f>
        <v>1.25%佣金</v>
      </c>
    </row>
    <row r="550" s="59" customFormat="1" ht="12" customHeight="1" spans="2:9">
      <c r="B550" s="82" t="str">
        <f>[2]自有船应收租金!B492</f>
        <v>Heung-A Jakarta </v>
      </c>
      <c r="C550" s="82" t="str">
        <f>[2]自有船应收租金!C492</f>
        <v>Heung-A</v>
      </c>
      <c r="D550" s="82" t="str">
        <f>[2]自有船应收租金!F492</f>
        <v>第28期</v>
      </c>
      <c r="E550" s="82" t="str">
        <f>[2]自有船应收租金!I492</f>
        <v>2019.06.13-2019.06.28</v>
      </c>
      <c r="F550" s="83">
        <f>[2]自有船应收租金!V492</f>
        <v>0</v>
      </c>
      <c r="G550" s="82">
        <f>[2]自有船应收租金!AA492</f>
        <v>81883.125</v>
      </c>
      <c r="H550" s="82">
        <f>IF([2]自有船应收租金!AB492="","",[2]自有船应收租金!AB492)</f>
        <v>81864.5</v>
      </c>
      <c r="I550" s="86" t="str">
        <f>[2]自有船应收租金!Y492</f>
        <v>1.25%佣金</v>
      </c>
    </row>
    <row r="551" s="59" customFormat="1" ht="12" customHeight="1" spans="2:9">
      <c r="B551" s="82" t="str">
        <f>[2]自有船应收租金!B493</f>
        <v>JRS CARINA</v>
      </c>
      <c r="C551" s="82" t="str">
        <f>[2]自有船应收租金!C493</f>
        <v>CCL</v>
      </c>
      <c r="D551" s="82" t="str">
        <f>[2]自有船应收租金!F493</f>
        <v>第24期</v>
      </c>
      <c r="E551" s="82" t="str">
        <f>[2]自有船应收租金!I493</f>
        <v>2019.06.10-2019.06.25</v>
      </c>
      <c r="F551" s="83">
        <f>[2]自有船应收租金!V493</f>
        <v>0</v>
      </c>
      <c r="G551" s="82">
        <f>[2]自有船应收租金!AA493</f>
        <v>70600</v>
      </c>
      <c r="H551" s="82">
        <f>IF([2]自有船应收租金!AB493="","",[2]自有船应收租金!AB493)</f>
        <v>70591.7</v>
      </c>
      <c r="I551" s="86">
        <f>[2]自有船应收租金!Y493</f>
        <v>0</v>
      </c>
    </row>
    <row r="552" s="59" customFormat="1" ht="12" customHeight="1" spans="2:9">
      <c r="B552" s="82" t="str">
        <f>[2]自有船应收租金!B494</f>
        <v>JRS CORVUS</v>
      </c>
      <c r="C552" s="82" t="str">
        <f>[2]自有船应收租金!C494</f>
        <v>ONE</v>
      </c>
      <c r="D552" s="82" t="str">
        <f>[2]自有船应收租金!F494</f>
        <v>第29期</v>
      </c>
      <c r="E552" s="82" t="str">
        <f>[2]自有船应收租金!I494</f>
        <v>2019.06.14-2019.06.29</v>
      </c>
      <c r="F552" s="83">
        <f>[2]自有船应收租金!V494</f>
        <v>0</v>
      </c>
      <c r="G552" s="82">
        <f>[2]自有船应收租金!AA494</f>
        <v>74900.8561643836</v>
      </c>
      <c r="H552" s="82">
        <f>IF([2]自有船应收租金!AB494="","",[2]自有船应收租金!AB494)</f>
        <v>74897.24</v>
      </c>
      <c r="I552" s="86" t="str">
        <f>[2]自有船应收租金!Y494</f>
        <v>1.25%佣金</v>
      </c>
    </row>
    <row r="553" s="59" customFormat="1" ht="12" customHeight="1" spans="2:9">
      <c r="B553" s="82" t="str">
        <f>[2]自有船应收租金!B495</f>
        <v>ACACIA LAN</v>
      </c>
      <c r="C553" s="82" t="str">
        <f>[2]自有船应收租金!C495</f>
        <v>Heung-A</v>
      </c>
      <c r="D553" s="82" t="str">
        <f>[2]自有船应收租金!F495</f>
        <v>第03期</v>
      </c>
      <c r="E553" s="82" t="str">
        <f>[2]自有船应收租金!I495</f>
        <v>2019.06.12-2019.06.27</v>
      </c>
      <c r="F553" s="83">
        <f>[2]自有船应收租金!V495</f>
        <v>0</v>
      </c>
      <c r="G553" s="82">
        <f>[2]自有船应收租金!AA495</f>
        <v>66512.5</v>
      </c>
      <c r="H553" s="82">
        <f>IF([2]自有船应收租金!AB495="","",[2]自有船应收租金!AB495)</f>
        <v>66497.5</v>
      </c>
      <c r="I553" s="86">
        <f>[2]自有船应收租金!Y495</f>
        <v>0</v>
      </c>
    </row>
    <row r="554" s="59" customFormat="1" ht="12" customHeight="1" spans="2:9">
      <c r="B554" s="82" t="str">
        <f>[2]自有船应收租金!B496</f>
        <v>ACACIA VIRGO</v>
      </c>
      <c r="C554" s="82" t="str">
        <f>[2]自有船应收租金!C496</f>
        <v>LYGCK</v>
      </c>
      <c r="D554" s="82" t="str">
        <f>[2]自有船应收租金!F496</f>
        <v>第2期</v>
      </c>
      <c r="E554" s="82" t="str">
        <f>[2]自有船应收租金!I496</f>
        <v>2019.06.15-2019.06.22</v>
      </c>
      <c r="F554" s="83">
        <f>[2]自有船应收租金!V496</f>
        <v>0</v>
      </c>
      <c r="G554" s="82">
        <f>[2]自有船应收租金!AA496</f>
        <v>45241.9349315068</v>
      </c>
      <c r="H554" s="82">
        <f>IF([2]自有船应收租金!AB496="","",[2]自有船应收租金!AB496)</f>
        <v>45238.33</v>
      </c>
      <c r="I554" s="86" t="str">
        <f>[2]自有船应收租金!Y496</f>
        <v>1.25%佣金</v>
      </c>
    </row>
    <row r="555" s="59" customFormat="1" ht="12" customHeight="1" spans="2:9">
      <c r="B555" s="82" t="str">
        <f>[2]自有船应收租金!B497</f>
        <v>ACACIA LIBRA</v>
      </c>
      <c r="C555" s="82" t="str">
        <f>[2]自有船应收租金!C497</f>
        <v>STM</v>
      </c>
      <c r="D555" s="82" t="str">
        <f>[2]自有船应收租金!F497</f>
        <v>第8期</v>
      </c>
      <c r="E555" s="82" t="str">
        <f>[2]自有船应收租金!I497</f>
        <v>2019.06.15-2019.06.30</v>
      </c>
      <c r="F555" s="83">
        <f>[2]自有船应收租金!V497</f>
        <v>0</v>
      </c>
      <c r="G555" s="82">
        <f>[2]自有船应收租金!AA497</f>
        <v>90209.6</v>
      </c>
      <c r="H555" s="82">
        <f>IF([2]自有船应收租金!AB497="","",[2]自有船应收租金!AB497)</f>
        <v>90209.6</v>
      </c>
      <c r="I555" s="86" t="str">
        <f>[2]自有船应收租金!Y497</f>
        <v>船东费</v>
      </c>
    </row>
    <row r="556" s="59" customFormat="1" ht="12" customHeight="1" spans="2:9">
      <c r="B556" s="82" t="str">
        <f>[2]自有船应收租金!B498</f>
        <v>Heung-A Manila</v>
      </c>
      <c r="C556" s="82" t="str">
        <f>[2]自有船应收租金!C498</f>
        <v>SCP</v>
      </c>
      <c r="D556" s="82" t="str">
        <f>[2]自有船应收租金!F498</f>
        <v>第12期</v>
      </c>
      <c r="E556" s="82" t="str">
        <f>[2]自有船应收租金!I498</f>
        <v>2019.06.17-2019.07.02</v>
      </c>
      <c r="F556" s="83">
        <f>[2]自有船应收租金!V498</f>
        <v>0</v>
      </c>
      <c r="G556" s="82">
        <f>[2]自有船应收租金!AA498</f>
        <v>80425.3852739726</v>
      </c>
      <c r="H556" s="82">
        <f>IF([2]自有船应收租金!AB498="","",[2]自有船应收租金!AB498)</f>
        <v>80421.76</v>
      </c>
      <c r="I556" s="86" t="str">
        <f>[2]自有船应收租金!Y498</f>
        <v>1.25%佣金</v>
      </c>
    </row>
    <row r="557" s="59" customFormat="1" ht="12" customHeight="1" spans="2:9">
      <c r="B557" s="82" t="str">
        <f>[2]自有船应收租金!B499</f>
        <v>ACACIA MING</v>
      </c>
      <c r="C557" s="82" t="str">
        <f>[2]自有船应收租金!C499</f>
        <v>ONE</v>
      </c>
      <c r="D557" s="82" t="str">
        <f>[2]自有船应收租金!F499</f>
        <v>第29期</v>
      </c>
      <c r="E557" s="82" t="str">
        <f>[2]自有船应收租金!I499</f>
        <v>2019.06.19-2019.07.04</v>
      </c>
      <c r="F557" s="83">
        <f>[2]自有船应收租金!V499</f>
        <v>0</v>
      </c>
      <c r="G557" s="82">
        <f>[2]自有船应收租金!AA499</f>
        <v>73936.2861643835</v>
      </c>
      <c r="H557" s="82">
        <f>IF([2]自有船应收租金!AB499="","",[2]自有船应收租金!AB499)</f>
        <v>73932.66</v>
      </c>
      <c r="I557" s="86" t="str">
        <f>[2]自有船应收租金!Y499</f>
        <v>1.25%佣金/船东费</v>
      </c>
    </row>
    <row r="558" s="59" customFormat="1" ht="12" customHeight="1" spans="2:9">
      <c r="B558" s="82" t="str">
        <f>[2]自有船应收租金!B500</f>
        <v>ACACIA TAURUS</v>
      </c>
      <c r="C558" s="82" t="str">
        <f>[2]自有船应收租金!C500</f>
        <v>STM</v>
      </c>
      <c r="D558" s="82" t="str">
        <f>[2]自有船应收租金!F500</f>
        <v>第24期</v>
      </c>
      <c r="E558" s="82" t="str">
        <f>[2]自有船应收租金!I500</f>
        <v>2019.06.17-2019.07.02</v>
      </c>
      <c r="F558" s="83">
        <f>[2]自有船应收租金!V500</f>
        <v>0</v>
      </c>
      <c r="G558" s="82">
        <f>[2]自有船应收租金!AA500</f>
        <v>60650</v>
      </c>
      <c r="H558" s="82">
        <f>IF([2]自有船应收租金!AB500="","",[2]自有船应收租金!AB500)</f>
        <v>60650</v>
      </c>
      <c r="I558" s="86">
        <f>[2]自有船应收租金!Y500</f>
        <v>0</v>
      </c>
    </row>
    <row r="559" s="59" customFormat="1" ht="12" customHeight="1" spans="2:9">
      <c r="B559" s="82" t="str">
        <f>[2]自有船应收租金!B501</f>
        <v>OPDR LISBOA</v>
      </c>
      <c r="C559" s="82" t="str">
        <f>[2]自有船应收租金!C501</f>
        <v>HEDE</v>
      </c>
      <c r="D559" s="82" t="str">
        <f>[2]自有船应收租金!F501</f>
        <v>第9期</v>
      </c>
      <c r="E559" s="82" t="str">
        <f>[2]自有船应收租金!I501</f>
        <v>2019.06.21-2019.07.06</v>
      </c>
      <c r="F559" s="83">
        <f>[2]自有船应收租金!V501</f>
        <v>0</v>
      </c>
      <c r="G559" s="82">
        <f>[2]自有船应收租金!AA501</f>
        <v>75713</v>
      </c>
      <c r="H559" s="82">
        <f>IF([2]自有船应收租金!AB501="","",[2]自有船应收租金!AB501)</f>
        <v>75713</v>
      </c>
      <c r="I559" s="86" t="str">
        <f>[2]自有船应收租金!Y501</f>
        <v>1906ew-1907ew 劳务费</v>
      </c>
    </row>
    <row r="560" s="59" customFormat="1" ht="12" customHeight="1" spans="2:9">
      <c r="B560" s="82" t="str">
        <f>[2]自有船应收租金!B502</f>
        <v>ACACIA HAWK</v>
      </c>
      <c r="C560" s="82" t="str">
        <f>[2]自有船应收租金!C502</f>
        <v>CMS</v>
      </c>
      <c r="D560" s="82" t="str">
        <f>[2]自有船应收租金!F502</f>
        <v>第35期</v>
      </c>
      <c r="E560" s="82" t="str">
        <f>[2]自有船应收租金!I502</f>
        <v>2019.06.22-2019.07.07</v>
      </c>
      <c r="F560" s="83">
        <f>[2]自有船应收租金!V502</f>
        <v>0</v>
      </c>
      <c r="G560" s="82">
        <f>[2]自有船应收租金!AA502</f>
        <v>79048.7157534247</v>
      </c>
      <c r="H560" s="82">
        <f>IF([2]自有船应收租金!AB502="","",[2]自有船应收租金!AB502)</f>
        <v>79028.72</v>
      </c>
      <c r="I560" s="86" t="str">
        <f>[2]自有船应收租金!Y502</f>
        <v>1.25%佣金</v>
      </c>
    </row>
    <row r="561" s="59" customFormat="1" ht="12" customHeight="1" spans="2:9">
      <c r="B561" s="82" t="str">
        <f>[2]自有船应收租金!B503</f>
        <v>ACACIA VIRGO</v>
      </c>
      <c r="C561" s="82" t="str">
        <f>[2]自有船应收租金!C503</f>
        <v>LYGCK</v>
      </c>
      <c r="D561" s="82" t="str">
        <f>[2]自有船应收租金!F503</f>
        <v>final</v>
      </c>
      <c r="E561" s="82" t="str">
        <f>[2]自有船应收租金!I503</f>
        <v>2019.06.22-2019.06.30</v>
      </c>
      <c r="F561" s="83">
        <f>[2]自有船应收租金!V503</f>
        <v>0</v>
      </c>
      <c r="G561" s="82">
        <f>[2]自有船应收租金!AA503</f>
        <v>-25410.5362756849</v>
      </c>
      <c r="H561" s="82">
        <f>IF([2]自有船应收租金!AB503="","",[2]自有船应收租金!AB503)</f>
        <v>-25410.54</v>
      </c>
      <c r="I561" s="86" t="str">
        <f>[2]自有船应收租金!Y503</f>
        <v>1.25%佣金/停租(19.06.10 0142-0906 0.3083天）/接还船检验费/船东费</v>
      </c>
    </row>
    <row r="562" s="59" customFormat="1" ht="12" customHeight="1" spans="2:9">
      <c r="B562" s="82" t="str">
        <f>[2]自有船应收租金!B504</f>
        <v>Heung-A Singapore</v>
      </c>
      <c r="C562" s="82" t="str">
        <f>[2]自有船应收租金!C504</f>
        <v>SNL</v>
      </c>
      <c r="D562" s="82" t="str">
        <f>[2]自有船应收租金!F504</f>
        <v>第14期</v>
      </c>
      <c r="E562" s="82" t="str">
        <f>[2]自有船应收租金!I504</f>
        <v>2019.06.23-2019.07.08</v>
      </c>
      <c r="F562" s="83">
        <f>[2]自有船应收租金!V504</f>
        <v>0</v>
      </c>
      <c r="G562" s="82">
        <f>[2]自有船应收租金!AA504</f>
        <v>67825</v>
      </c>
      <c r="H562" s="82">
        <f>IF([2]自有船应收租金!AB504="","",[2]自有船应收租金!AB504)</f>
        <v>67798.83</v>
      </c>
      <c r="I562" s="86">
        <f>[2]自有船应收租金!Y504</f>
        <v>0</v>
      </c>
    </row>
    <row r="563" s="59" customFormat="1" ht="12" customHeight="1" spans="2:9">
      <c r="B563" s="82" t="str">
        <f>[2]自有船应收租金!B505</f>
        <v>ACACIA ARIES</v>
      </c>
      <c r="C563" s="82" t="str">
        <f>[2]自有船应收租金!C505</f>
        <v>STM</v>
      </c>
      <c r="D563" s="82" t="str">
        <f>[2]自有船应收租金!F505</f>
        <v>第12期</v>
      </c>
      <c r="E563" s="82" t="str">
        <f>[2]自有船应收租金!I505</f>
        <v>2019.06.24-2019.07.09</v>
      </c>
      <c r="F563" s="83">
        <f>[2]自有船应收租金!V505</f>
        <v>0</v>
      </c>
      <c r="G563" s="82">
        <f>[2]自有船应收租金!AA505</f>
        <v>29919.28</v>
      </c>
      <c r="H563" s="82">
        <f>IF([2]自有船应收租金!AB505="","",[2]自有船应收租金!AB505)</f>
        <v>29919.28</v>
      </c>
      <c r="I563" s="86" t="str">
        <f>[2]自有船应收租金!Y505</f>
        <v>停租（19/5/22 17:00-5/29 8:15 6.6354天）</v>
      </c>
    </row>
    <row r="564" s="59" customFormat="1" ht="12" customHeight="1" spans="2:9">
      <c r="B564" s="82" t="str">
        <f>[2]自有船应收租金!B506</f>
        <v>ACACIA MAKOTO</v>
      </c>
      <c r="C564" s="82" t="str">
        <f>[2]自有船应收租金!C506</f>
        <v>STM</v>
      </c>
      <c r="D564" s="82" t="str">
        <f>[2]自有船应收租金!F506</f>
        <v>第25期</v>
      </c>
      <c r="E564" s="82" t="str">
        <f>[2]自有船应收租金!I506</f>
        <v>2019.06.24-2019.07.09</v>
      </c>
      <c r="F564" s="83">
        <f>[2]自有船应收租金!V506</f>
        <v>0</v>
      </c>
      <c r="G564" s="82">
        <f>[2]自有船应收租金!AA506</f>
        <v>91200</v>
      </c>
      <c r="H564" s="82">
        <f>IF([2]自有船应收租金!AB506="","",[2]自有船应收租金!AB506)</f>
        <v>91200</v>
      </c>
      <c r="I564" s="86">
        <f>[2]自有船应收租金!Y506</f>
        <v>0</v>
      </c>
    </row>
    <row r="565" s="59" customFormat="1" ht="12" customHeight="1" spans="2:9">
      <c r="B565" s="82" t="str">
        <f>[2]自有船应收租金!B507</f>
        <v>JRS CARINA</v>
      </c>
      <c r="C565" s="82" t="str">
        <f>[2]自有船应收租金!C507</f>
        <v>CCL</v>
      </c>
      <c r="D565" s="82" t="str">
        <f>[2]自有船应收租金!F507</f>
        <v>第25期</v>
      </c>
      <c r="E565" s="82" t="str">
        <f>[2]自有船应收租金!I507</f>
        <v>2019.06.25-2019.07.10</v>
      </c>
      <c r="F565" s="83">
        <f>[2]自有船应收租金!V507</f>
        <v>0</v>
      </c>
      <c r="G565" s="82">
        <f>[2]自有船应收租金!AA507</f>
        <v>70304.98</v>
      </c>
      <c r="H565" s="82">
        <f>IF([2]自有船应收租金!AB507="","",[2]自有船应收租金!AB507)</f>
        <v>70296.66</v>
      </c>
      <c r="I565" s="86" t="str">
        <f>[2]自有船应收租金!Y507</f>
        <v>船东费</v>
      </c>
    </row>
    <row r="566" s="59" customFormat="1" ht="12" customHeight="1" spans="2:9">
      <c r="B566" s="82" t="str">
        <f>[2]自有船应收租金!B508</f>
        <v>ACACIA LEO</v>
      </c>
      <c r="C566" s="82" t="str">
        <f>[2]自有船应收租金!C508</f>
        <v>LYGCK</v>
      </c>
      <c r="D566" s="82" t="str">
        <f>[2]自有船应收租金!F508</f>
        <v>第01期</v>
      </c>
      <c r="E566" s="82" t="str">
        <f>[2]自有船应收租金!I508</f>
        <v>2019.06.26-2019.06.30</v>
      </c>
      <c r="F566" s="83">
        <f>[2]自有船应收租金!V508</f>
        <v>0</v>
      </c>
      <c r="G566" s="82">
        <f>[2]自有船应收租金!AA508</f>
        <v>20322.5342465753</v>
      </c>
      <c r="H566" s="82">
        <f>IF([2]自有船应收租金!AB508="","",[2]自有船应收租金!AB508)</f>
        <v>20310.1</v>
      </c>
      <c r="I566" s="86" t="str">
        <f>[2]自有船应收租金!Y508</f>
        <v>1.25%佣金</v>
      </c>
    </row>
    <row r="567" s="59" customFormat="1" ht="12" customHeight="1" spans="2:9">
      <c r="B567" s="82" t="str">
        <f>[2]自有船应收租金!B509</f>
        <v>ACACIA LAN</v>
      </c>
      <c r="C567" s="82" t="str">
        <f>[2]自有船应收租金!C509</f>
        <v>Heung-A</v>
      </c>
      <c r="D567" s="82" t="str">
        <f>[2]自有船应收租金!F509</f>
        <v>第04期</v>
      </c>
      <c r="E567" s="82" t="str">
        <f>[2]自有船应收租金!I509</f>
        <v>2019.06.27-2019.07.12</v>
      </c>
      <c r="F567" s="83">
        <f>[2]自有船应收租金!V509</f>
        <v>0</v>
      </c>
      <c r="G567" s="82">
        <f>[2]自有船应收租金!AA509</f>
        <v>66512.5</v>
      </c>
      <c r="H567" s="82">
        <f>IF([2]自有船应收租金!AB509="","",[2]自有船应收租金!AB509)</f>
        <v>66497.5</v>
      </c>
      <c r="I567" s="86">
        <f>[2]自有船应收租金!Y509</f>
        <v>0</v>
      </c>
    </row>
    <row r="568" s="59" customFormat="1" ht="12" customHeight="1" spans="2:9">
      <c r="B568" s="82" t="str">
        <f>[2]自有船应收租金!B510</f>
        <v>Heung-A Jakarta </v>
      </c>
      <c r="C568" s="82" t="str">
        <f>[2]自有船应收租金!C510</f>
        <v>Heung-A</v>
      </c>
      <c r="D568" s="82" t="str">
        <f>[2]自有船应收租金!F510</f>
        <v>第29期</v>
      </c>
      <c r="E568" s="82" t="str">
        <f>[2]自有船应收租金!I510</f>
        <v>2019.06.28-2019.07.13</v>
      </c>
      <c r="F568" s="83">
        <f>[2]自有船应收租金!V510</f>
        <v>0</v>
      </c>
      <c r="G568" s="82">
        <f>[2]自有船应收租金!AA510</f>
        <v>81883.125</v>
      </c>
      <c r="H568" s="82">
        <f>IF([2]自有船应收租金!AB510="","",[2]自有船应收租金!AB510)</f>
        <v>81864.45</v>
      </c>
      <c r="I568" s="86" t="str">
        <f>[2]自有船应收租金!Y510</f>
        <v>1.25%佣金</v>
      </c>
    </row>
    <row r="569" s="59" customFormat="1" ht="12" customHeight="1" spans="2:9">
      <c r="B569" s="82" t="str">
        <f>[2]自有船应收租金!B511</f>
        <v>JRS CORVUS</v>
      </c>
      <c r="C569" s="82" t="str">
        <f>[2]自有船应收租金!C511</f>
        <v>ONE</v>
      </c>
      <c r="D569" s="82" t="str">
        <f>[2]自有船应收租金!F511</f>
        <v>第30期</v>
      </c>
      <c r="E569" s="82" t="str">
        <f>[2]自有船应收租金!I511</f>
        <v>2019.06.29-2019.07.14</v>
      </c>
      <c r="F569" s="83">
        <f>[2]自有船应收租金!V511</f>
        <v>0</v>
      </c>
      <c r="G569" s="82">
        <f>[2]自有船应收租金!AA511</f>
        <v>74900.8561643836</v>
      </c>
      <c r="H569" s="82">
        <f>IF([2]自有船应收租金!AB511="","",[2]自有船应收租金!AB511)</f>
        <v>74897.19</v>
      </c>
      <c r="I569" s="86" t="str">
        <f>[2]自有船应收租金!Y511</f>
        <v>1.25%佣金</v>
      </c>
    </row>
    <row r="570" s="59" customFormat="1" ht="12" customHeight="1" spans="2:9">
      <c r="B570" s="82" t="str">
        <f>[2]自有船应收租金!B512</f>
        <v>ACACIA LIBRA</v>
      </c>
      <c r="C570" s="82" t="str">
        <f>[2]自有船应收租金!C512</f>
        <v>STM</v>
      </c>
      <c r="D570" s="82" t="str">
        <f>[2]自有船应收租金!F512</f>
        <v>第9期</v>
      </c>
      <c r="E570" s="82" t="str">
        <f>[2]自有船应收租金!I512</f>
        <v>2019.06.30-2019.07.15</v>
      </c>
      <c r="F570" s="83">
        <f>[2]自有船应收租金!V512</f>
        <v>0</v>
      </c>
      <c r="G570" s="82">
        <f>[2]自有船应收租金!AA512</f>
        <v>90360.99</v>
      </c>
      <c r="H570" s="82">
        <f>IF([2]自有船应收租金!AB512="","",[2]自有船应收租金!AB512)</f>
        <v>90360.99</v>
      </c>
      <c r="I570" s="86" t="str">
        <f>[2]自有船应收租金!Y512</f>
        <v>船东费</v>
      </c>
    </row>
    <row r="571" s="59" customFormat="1" ht="12" customHeight="1" spans="2:9">
      <c r="B571" s="82" t="str">
        <f>[2]自有船应收租金!B513</f>
        <v>ACACIA VIRGO</v>
      </c>
      <c r="C571" s="82" t="str">
        <f>[2]自有船应收租金!C513</f>
        <v>ONE</v>
      </c>
      <c r="D571" s="82" t="str">
        <f>[2]自有船应收租金!F513</f>
        <v>第01期</v>
      </c>
      <c r="E571" s="82" t="str">
        <f>[2]自有船应收租金!I513</f>
        <v>2019.07.01-2019.07.16</v>
      </c>
      <c r="F571" s="83">
        <f>[2]自有船应收租金!V513</f>
        <v>0</v>
      </c>
      <c r="G571" s="82">
        <f>[2]自有船应收租金!AA513</f>
        <v>100082.106164384</v>
      </c>
      <c r="H571" s="82">
        <f>IF([2]自有船应收租金!AB513="","",[2]自有船应收租金!AB513)</f>
        <v>100058.79</v>
      </c>
      <c r="I571" s="86" t="str">
        <f>[2]自有船应收租金!Y513</f>
        <v>1.25%佣金</v>
      </c>
    </row>
    <row r="572" s="59" customFormat="1" ht="12" customHeight="1" spans="2:9">
      <c r="B572" s="82" t="str">
        <f>[2]自有船应收租金!B514</f>
        <v>Heung-A Manila</v>
      </c>
      <c r="C572" s="82" t="str">
        <f>[2]自有船应收租金!C514</f>
        <v>SCP</v>
      </c>
      <c r="D572" s="82" t="str">
        <f>[2]自有船应收租金!F514</f>
        <v>第13期</v>
      </c>
      <c r="E572" s="82" t="str">
        <f>[2]自有船应收租金!I514</f>
        <v>2019.07.02-2019.07.17</v>
      </c>
      <c r="F572" s="83">
        <f>[2]自有船应收租金!V514</f>
        <v>0</v>
      </c>
      <c r="G572" s="82">
        <f>[2]自有船应收租金!AA514</f>
        <v>80425.3852739726</v>
      </c>
      <c r="H572" s="82">
        <f>IF([2]自有船应收租金!AB514="","",[2]自有船应收租金!AB514)</f>
        <v>80421.73</v>
      </c>
      <c r="I572" s="86" t="str">
        <f>[2]自有船应收租金!Y514</f>
        <v>1.25%佣金</v>
      </c>
    </row>
    <row r="573" s="59" customFormat="1" ht="12" customHeight="1" spans="2:9">
      <c r="B573" s="82" t="str">
        <f>[2]自有船应收租金!B515</f>
        <v>ACACIA TAURUS</v>
      </c>
      <c r="C573" s="82" t="str">
        <f>[2]自有船应收租金!C515</f>
        <v>STM</v>
      </c>
      <c r="D573" s="82" t="str">
        <f>[2]自有船应收租金!F515</f>
        <v>第25期</v>
      </c>
      <c r="E573" s="82" t="str">
        <f>[2]自有船应收租金!I515</f>
        <v>2019.07.02-2019.07.17</v>
      </c>
      <c r="F573" s="83">
        <f>[2]自有船应收租金!V515</f>
        <v>0</v>
      </c>
      <c r="G573" s="82">
        <f>[2]自有船应收租金!AA515</f>
        <v>60426.51</v>
      </c>
      <c r="H573" s="82">
        <f>IF([2]自有船应收租金!AB515="","",[2]自有船应收租金!AB515)</f>
        <v>60426.51</v>
      </c>
      <c r="I573" s="86" t="str">
        <f>[2]自有船应收租金!Y515</f>
        <v>船东费</v>
      </c>
    </row>
    <row r="574" s="59" customFormat="1" ht="12" customHeight="1" spans="2:9">
      <c r="B574" s="82" t="str">
        <f>[2]自有船应收租金!B516</f>
        <v>ACACIA LEO</v>
      </c>
      <c r="C574" s="82" t="str">
        <f>[2]自有船应收租金!C516</f>
        <v>LYGCK</v>
      </c>
      <c r="D574" s="82" t="str">
        <f>[2]自有船应收租金!F516</f>
        <v>final</v>
      </c>
      <c r="E574" s="82" t="str">
        <f>[2]自有船应收租金!I516</f>
        <v>2019.06.30-2019.07.19</v>
      </c>
      <c r="F574" s="83">
        <f>[2]自有船应收租金!V516</f>
        <v>0</v>
      </c>
      <c r="G574" s="82">
        <f>[2]自有船应收租金!AA516</f>
        <v>11895.6310273973</v>
      </c>
      <c r="H574" s="82">
        <f>IF([2]自有船应收租金!AB516="","",[2]自有船应收租金!AB516)</f>
        <v>11883.34</v>
      </c>
      <c r="I574" s="86" t="str">
        <f>[2]自有船应收租金!Y516</f>
        <v>1.25%佣金/接还船检验费/船东费/19301E-19306W劳务费</v>
      </c>
    </row>
    <row r="575" s="59" customFormat="1" ht="12" customHeight="1" spans="2:9">
      <c r="B575" s="82" t="str">
        <f>[2]自有船应收租金!B517</f>
        <v>ACACIA MING</v>
      </c>
      <c r="C575" s="82" t="str">
        <f>[2]自有船应收租金!C517</f>
        <v>ONE</v>
      </c>
      <c r="D575" s="82" t="str">
        <f>[2]自有船应收租金!F517</f>
        <v>第30期</v>
      </c>
      <c r="E575" s="82" t="str">
        <f>[2]自有船应收租金!I517</f>
        <v>2019.07.04-2019.07.19</v>
      </c>
      <c r="F575" s="83">
        <f>[2]自有船应收租金!V517</f>
        <v>0</v>
      </c>
      <c r="G575" s="82">
        <f>[2]自有船应收租金!AA517</f>
        <v>75017.8561643836</v>
      </c>
      <c r="H575" s="82">
        <f>IF([2]自有船应收租金!AB517="","",[2]自有船应收租金!AB517)</f>
        <v>75014.2</v>
      </c>
      <c r="I575" s="86" t="str">
        <f>[2]自有船应收租金!Y517</f>
        <v>1.25%佣金/028ew 劳务费</v>
      </c>
    </row>
    <row r="576" s="59" customFormat="1" ht="12" customHeight="1" spans="2:9">
      <c r="B576" s="82" t="str">
        <f>[2]自有船应收租金!B518</f>
        <v>OPDR LISBOA</v>
      </c>
      <c r="C576" s="82" t="str">
        <f>[2]自有船应收租金!C518</f>
        <v>HEDE</v>
      </c>
      <c r="D576" s="82" t="str">
        <f>[2]自有船应收租金!F518</f>
        <v>第10期</v>
      </c>
      <c r="E576" s="82" t="str">
        <f>[2]自有船应收租金!I518</f>
        <v>2019.07.06-2019.07.21</v>
      </c>
      <c r="F576" s="83">
        <f>[2]自有船应收租金!V518</f>
        <v>0</v>
      </c>
      <c r="G576" s="82">
        <f>[2]自有船应收租金!AA518</f>
        <v>73326.47</v>
      </c>
      <c r="H576" s="82">
        <f>IF([2]自有船应收租金!AB518="","",[2]自有船应收租金!AB518)</f>
        <v>73326.47</v>
      </c>
      <c r="I576" s="86" t="str">
        <f>[2]自有船应收租金!Y518</f>
        <v>船东费/1908ew 劳务费</v>
      </c>
    </row>
    <row r="577" s="59" customFormat="1" ht="12" customHeight="1" spans="2:9">
      <c r="B577" s="82" t="str">
        <f>[2]自有船应收租金!B519</f>
        <v>ACACIA HAWK</v>
      </c>
      <c r="C577" s="82" t="str">
        <f>[2]自有船应收租金!C519</f>
        <v>CMS</v>
      </c>
      <c r="D577" s="82" t="str">
        <f>[2]自有船应收租金!F519</f>
        <v>第36期</v>
      </c>
      <c r="E577" s="82" t="str">
        <f>[2]自有船应收租金!I519</f>
        <v>2019.07.07-2019.07.12</v>
      </c>
      <c r="F577" s="83">
        <f>[2]自有船应收租金!V519</f>
        <v>0</v>
      </c>
      <c r="G577" s="82">
        <f>[2]自有船应收租金!AA519</f>
        <v>26349.5719178082</v>
      </c>
      <c r="H577" s="82">
        <f>IF([2]自有船应收租金!AB519="","",[2]自有船应收租金!AB519)</f>
        <v>26349.57</v>
      </c>
      <c r="I577" s="86" t="str">
        <f>[2]自有船应收租金!Y519</f>
        <v>1.25%佣金</v>
      </c>
    </row>
    <row r="578" s="59" customFormat="1" ht="12" customHeight="1" spans="2:9">
      <c r="B578" s="82" t="str">
        <f>[2]自有船应收租金!B520</f>
        <v>ACACIA HAWK</v>
      </c>
      <c r="C578" s="82" t="str">
        <f>[2]自有船应收租金!C520</f>
        <v>CMS</v>
      </c>
      <c r="D578" s="82" t="str">
        <f>[2]自有船应收租金!F520</f>
        <v>第36期</v>
      </c>
      <c r="E578" s="82" t="str">
        <f>[2]自有船应收租金!I520</f>
        <v>2019.07.12-2019.07.22</v>
      </c>
      <c r="F578" s="83">
        <f>[2]自有船应收租金!V520</f>
        <v>0</v>
      </c>
      <c r="G578" s="82">
        <f>[2]自有船应收租金!AA520</f>
        <v>49736.6438356164</v>
      </c>
      <c r="H578" s="82">
        <f>IF([2]自有船应收租金!AB520="","",[2]自有船应收租金!AB520)</f>
        <v>49716.65</v>
      </c>
      <c r="I578" s="86" t="str">
        <f>[2]自有船应收租金!Y520</f>
        <v>1.25%佣金</v>
      </c>
    </row>
    <row r="579" s="59" customFormat="1" ht="12" customHeight="1" spans="2:9">
      <c r="B579" s="82" t="str">
        <f>[2]自有船应收租金!B521</f>
        <v>Heung-A Singapore</v>
      </c>
      <c r="C579" s="82" t="str">
        <f>[2]自有船应收租金!C521</f>
        <v>SNL</v>
      </c>
      <c r="D579" s="82" t="str">
        <f>[2]自有船应收租金!F521</f>
        <v>第15期</v>
      </c>
      <c r="E579" s="82" t="str">
        <f>[2]自有船应收租金!I521</f>
        <v>2019.07.08-2019.07.23</v>
      </c>
      <c r="F579" s="83">
        <f>[2]自有船应收租金!V521</f>
        <v>0</v>
      </c>
      <c r="G579" s="82">
        <f>[2]自有船应收租金!AA521</f>
        <v>67825</v>
      </c>
      <c r="H579" s="82">
        <f>IF([2]自有船应收租金!AB521="","",[2]自有船应收租金!AB521)</f>
        <v>67798.85</v>
      </c>
      <c r="I579" s="86">
        <f>[2]自有船应收租金!Y521</f>
        <v>0</v>
      </c>
    </row>
    <row r="580" s="59" customFormat="1" ht="12" customHeight="1" spans="2:9">
      <c r="B580" s="82" t="str">
        <f>[2]自有船应收租金!B522</f>
        <v>ACACIA ARIES</v>
      </c>
      <c r="C580" s="82" t="str">
        <f>[2]自有船应收租金!C522</f>
        <v>STM</v>
      </c>
      <c r="D580" s="82" t="str">
        <f>[2]自有船应收租金!F522</f>
        <v>第13期</v>
      </c>
      <c r="E580" s="82" t="str">
        <f>[2]自有船应收租金!I522</f>
        <v>2019.07.09-2019.07.24</v>
      </c>
      <c r="F580" s="83">
        <f>[2]自有船应收租金!V522</f>
        <v>0</v>
      </c>
      <c r="G580" s="82">
        <f>[2]自有船应收租金!AA522</f>
        <v>60030.88</v>
      </c>
      <c r="H580" s="82">
        <f>IF([2]自有船应收租金!AB522="","",[2]自有船应收租金!AB522)</f>
        <v>60030.88</v>
      </c>
      <c r="I580" s="86" t="str">
        <f>[2]自有船应收租金!Y522</f>
        <v>船东费</v>
      </c>
    </row>
    <row r="581" s="59" customFormat="1" ht="12" customHeight="1" spans="2:9">
      <c r="B581" s="82" t="str">
        <f>[2]自有船应收租金!B523</f>
        <v>ACACIA MAKOTO</v>
      </c>
      <c r="C581" s="82" t="str">
        <f>[2]自有船应收租金!C523</f>
        <v>STM</v>
      </c>
      <c r="D581" s="82" t="str">
        <f>[2]自有船应收租金!F523</f>
        <v>第26期</v>
      </c>
      <c r="E581" s="82" t="str">
        <f>[2]自有船应收租金!I523</f>
        <v>2019.07.09-2019.07.24</v>
      </c>
      <c r="F581" s="83">
        <f>[2]自有船应收租金!V523</f>
        <v>0</v>
      </c>
      <c r="G581" s="82">
        <f>[2]自有船应收租金!AA523</f>
        <v>88954.2</v>
      </c>
      <c r="H581" s="82">
        <f>IF([2]自有船应收租金!AB523="","",[2]自有船应收租金!AB523)</f>
        <v>88954.2</v>
      </c>
      <c r="I581" s="86" t="str">
        <f>[2]自有船应收租金!Y523</f>
        <v>船东费</v>
      </c>
    </row>
    <row r="582" s="59" customFormat="1" ht="12" customHeight="1" spans="2:9">
      <c r="B582" s="82" t="str">
        <f>[2]自有船应收租金!B524</f>
        <v>JRS CARINA</v>
      </c>
      <c r="C582" s="82" t="str">
        <f>[2]自有船应收租金!C524</f>
        <v>CCL</v>
      </c>
      <c r="D582" s="82" t="str">
        <f>[2]自有船应收租金!F524</f>
        <v>第26期</v>
      </c>
      <c r="E582" s="82" t="str">
        <f>[2]自有船应收租金!I524</f>
        <v>2019.07.10-2019.07.25</v>
      </c>
      <c r="F582" s="83">
        <f>[2]自有船应收租金!V524</f>
        <v>0</v>
      </c>
      <c r="G582" s="82">
        <f>[2]自有船应收租金!AA524</f>
        <v>70600</v>
      </c>
      <c r="H582" s="82">
        <f>IF([2]自有船应收租金!AB524="","",[2]自有船应收租金!AB524)</f>
        <v>70591.69</v>
      </c>
      <c r="I582" s="86">
        <f>[2]自有船应收租金!Y524</f>
        <v>0</v>
      </c>
    </row>
    <row r="583" s="59" customFormat="1" ht="12" customHeight="1" spans="2:9">
      <c r="B583" s="82" t="str">
        <f>[2]自有船应收租金!B525</f>
        <v>ACACIA LAN</v>
      </c>
      <c r="C583" s="82" t="str">
        <f>[2]自有船应收租金!C525</f>
        <v>Heung-A</v>
      </c>
      <c r="D583" s="82" t="str">
        <f>[2]自有船应收租金!F525</f>
        <v>第05期</v>
      </c>
      <c r="E583" s="82" t="str">
        <f>[2]自有船应收租金!I525</f>
        <v>2019.07.12-2019.07.27</v>
      </c>
      <c r="F583" s="83">
        <f>[2]自有船应收租金!V525</f>
        <v>0</v>
      </c>
      <c r="G583" s="82">
        <f>[2]自有船应收租金!AA525</f>
        <v>65878.42</v>
      </c>
      <c r="H583" s="82">
        <f>IF([2]自有船应收租金!AB525="","",[2]自有船应收租金!AB525)</f>
        <v>65863.42</v>
      </c>
      <c r="I583" s="86" t="str">
        <f>[2]自有船应收租金!Y525</f>
        <v>船东费</v>
      </c>
    </row>
    <row r="584" s="59" customFormat="1" ht="12" customHeight="1" spans="2:9">
      <c r="B584" s="82" t="str">
        <f>[2]自有船应收租金!B526</f>
        <v>Heung-A Jakarta </v>
      </c>
      <c r="C584" s="82" t="str">
        <f>[2]自有船应收租金!C526</f>
        <v>Heung-A</v>
      </c>
      <c r="D584" s="82" t="str">
        <f>[2]自有船应收租金!F526</f>
        <v>第30期</v>
      </c>
      <c r="E584" s="82" t="str">
        <f>[2]自有船应收租金!I526</f>
        <v>2019.07.13-2019.07.28</v>
      </c>
      <c r="F584" s="83">
        <f>[2]自有船应收租金!V526</f>
        <v>0</v>
      </c>
      <c r="G584" s="82">
        <f>[2]自有船应收租金!AA526</f>
        <v>78029.425</v>
      </c>
      <c r="H584" s="82">
        <f>IF([2]自有船应收租金!AB526="","",[2]自有船应收租金!AB526)</f>
        <v>78010.77</v>
      </c>
      <c r="I584" s="86" t="str">
        <f>[2]自有船应收租金!Y526</f>
        <v>1.25%佣金/船东费</v>
      </c>
    </row>
    <row r="585" s="59" customFormat="1" ht="12" customHeight="1" spans="2:9">
      <c r="B585" s="82" t="str">
        <f>[2]自有船应收租金!B527</f>
        <v>JRS CORVUS</v>
      </c>
      <c r="C585" s="82" t="str">
        <f>[2]自有船应收租金!C527</f>
        <v>ONE</v>
      </c>
      <c r="D585" s="82" t="str">
        <f>[2]自有船应收租金!F527</f>
        <v>第31期</v>
      </c>
      <c r="E585" s="82" t="str">
        <f>[2]自有船应收租金!I527</f>
        <v>2019.07.14-2019.07.29</v>
      </c>
      <c r="F585" s="83">
        <f>[2]自有船应收租金!V527</f>
        <v>0</v>
      </c>
      <c r="G585" s="82">
        <f>[2]自有船应收租金!AA527</f>
        <v>74900.8561643836</v>
      </c>
      <c r="H585" s="82">
        <f>IF([2]自有船应收租金!AB527="","",[2]自有船应收租金!AB527)</f>
        <v>74897.2</v>
      </c>
      <c r="I585" s="86" t="str">
        <f>[2]自有船应收租金!Y527</f>
        <v>1.25%佣金</v>
      </c>
    </row>
    <row r="586" s="59" customFormat="1" ht="12" customHeight="1" spans="2:9">
      <c r="B586" s="82" t="str">
        <f>[2]自有船应收租金!B528</f>
        <v>ACACIA VIRGO</v>
      </c>
      <c r="C586" s="82" t="str">
        <f>[2]自有船应收租金!C528</f>
        <v>ONE</v>
      </c>
      <c r="D586" s="82" t="str">
        <f>[2]自有船应收租金!F528</f>
        <v>第02期</v>
      </c>
      <c r="E586" s="82" t="str">
        <f>[2]自有船应收租金!I528</f>
        <v>2019.07.16-2019.07.31</v>
      </c>
      <c r="F586" s="83">
        <f>[2]自有船应收租金!V528</f>
        <v>0</v>
      </c>
      <c r="G586" s="82">
        <f>[2]自有船应收租金!AA528</f>
        <v>100082.106164384</v>
      </c>
      <c r="H586" s="82">
        <f>IF([2]自有船应收租金!AB528="","",[2]自有船应收租金!AB528)</f>
        <v>100058.81</v>
      </c>
      <c r="I586" s="86" t="str">
        <f>[2]自有船应收租金!Y528</f>
        <v>1.25%佣金</v>
      </c>
    </row>
    <row r="587" s="59" customFormat="1" ht="12" customHeight="1" spans="2:9">
      <c r="B587" s="82" t="str">
        <f>[2]自有船应收租金!B529</f>
        <v>ACACIA LIBRA</v>
      </c>
      <c r="C587" s="82" t="str">
        <f>[2]自有船应收租金!C529</f>
        <v>STM</v>
      </c>
      <c r="D587" s="82" t="str">
        <f>[2]自有船应收租金!F529</f>
        <v>第10期</v>
      </c>
      <c r="E587" s="82" t="str">
        <f>[2]自有船应收租金!I529</f>
        <v>2019.07.15-2019.07.30</v>
      </c>
      <c r="F587" s="83">
        <f>[2]自有船应收租金!V529</f>
        <v>0</v>
      </c>
      <c r="G587" s="82">
        <f>[2]自有船应收租金!AA529</f>
        <v>90650</v>
      </c>
      <c r="H587" s="82">
        <f>IF([2]自有船应收租金!AB529="","",[2]自有船应收租金!AB529)</f>
        <v>90650</v>
      </c>
      <c r="I587" s="86">
        <f>[2]自有船应收租金!Y529</f>
        <v>0</v>
      </c>
    </row>
    <row r="588" s="59" customFormat="1" ht="12" customHeight="1" spans="2:9">
      <c r="B588" s="82" t="str">
        <f>[2]自有船应收租金!B530</f>
        <v>Heung-A Manila</v>
      </c>
      <c r="C588" s="82" t="str">
        <f>[2]自有船应收租金!C530</f>
        <v>SCP</v>
      </c>
      <c r="D588" s="82" t="str">
        <f>[2]自有船应收租金!F530</f>
        <v>第14期</v>
      </c>
      <c r="E588" s="82" t="str">
        <f>[2]自有船应收租金!I530</f>
        <v>2019.07.17-2019.08.01</v>
      </c>
      <c r="F588" s="83">
        <f>[2]自有船应收租金!V530</f>
        <v>0</v>
      </c>
      <c r="G588" s="82">
        <f>[2]自有船应收租金!AA530</f>
        <v>80425.3852739726</v>
      </c>
      <c r="H588" s="82">
        <f>IF([2]自有船应收租金!AB530="","",[2]自有船应收租金!AB530)</f>
        <v>80421.73</v>
      </c>
      <c r="I588" s="86" t="str">
        <f>[2]自有船应收租金!Y530</f>
        <v>1.25%佣金</v>
      </c>
    </row>
    <row r="589" s="59" customFormat="1" ht="12" customHeight="1" spans="2:9">
      <c r="B589" s="82" t="str">
        <f>[2]自有船应收租金!B531</f>
        <v>ACACIA TAURUS</v>
      </c>
      <c r="C589" s="82" t="str">
        <f>[2]自有船应收租金!C531</f>
        <v>STM</v>
      </c>
      <c r="D589" s="82" t="str">
        <f>[2]自有船应收租金!F531</f>
        <v>第26期</v>
      </c>
      <c r="E589" s="82" t="str">
        <f>[2]自有船应收租金!I531</f>
        <v>2019.07.17-2019.08.01</v>
      </c>
      <c r="F589" s="83">
        <f>[2]自有船应收租金!V531</f>
        <v>0</v>
      </c>
      <c r="G589" s="82">
        <f>[2]自有船应收租金!AA531</f>
        <v>60650</v>
      </c>
      <c r="H589" s="82">
        <f>IF([2]自有船应收租金!AB531="","",[2]自有船应收租金!AB531)</f>
        <v>60650</v>
      </c>
      <c r="I589" s="86">
        <f>[2]自有船应收租金!Y531</f>
        <v>0</v>
      </c>
    </row>
    <row r="590" s="59" customFormat="1" ht="12" customHeight="1" spans="2:9">
      <c r="B590" s="82" t="str">
        <f>[2]自有船应收租金!B532</f>
        <v>ACACIA MING</v>
      </c>
      <c r="C590" s="82" t="str">
        <f>[2]自有船应收租金!C532</f>
        <v>ONE</v>
      </c>
      <c r="D590" s="82" t="str">
        <f>[2]自有船应收租金!F532</f>
        <v>第31期</v>
      </c>
      <c r="E590" s="82" t="str">
        <f>[2]自有船应收租金!I532</f>
        <v>2019.07.19-2019.08.03</v>
      </c>
      <c r="F590" s="83">
        <f>[2]自有船应收租金!V532</f>
        <v>0</v>
      </c>
      <c r="G590" s="82">
        <f>[2]自有船应收租金!AA532</f>
        <v>74233.0961643836</v>
      </c>
      <c r="H590" s="82">
        <f>IF([2]自有船应收租金!AB532="","",[2]自有船应收租金!AB532)</f>
        <v>0</v>
      </c>
      <c r="I590" s="86" t="str">
        <f>[2]自有船应收租金!Y532</f>
        <v>1.25%佣金/船东费</v>
      </c>
    </row>
    <row r="591" s="59" customFormat="1" ht="12" customHeight="1" spans="2:9">
      <c r="B591" s="82" t="str">
        <f>[2]自有船应收租金!B533</f>
        <v>OPDR LISBOA</v>
      </c>
      <c r="C591" s="82" t="str">
        <f>[2]自有船应收租金!C533</f>
        <v>HEDE</v>
      </c>
      <c r="D591" s="82" t="str">
        <f>[2]自有船应收租金!F533</f>
        <v>第11期</v>
      </c>
      <c r="E591" s="82" t="str">
        <f>[2]自有船应收租金!I533</f>
        <v>2019.07.21-2019.08.05</v>
      </c>
      <c r="F591" s="83">
        <f>[2]自有船应收租金!V533</f>
        <v>0</v>
      </c>
      <c r="G591" s="82">
        <f>[2]自有船应收租金!AA533</f>
        <v>75641</v>
      </c>
      <c r="H591" s="82">
        <f>IF([2]自有船应收租金!AB533="","",[2]自有船应收租金!AB533)</f>
        <v>75641</v>
      </c>
      <c r="I591" s="86" t="str">
        <f>[2]自有船应收租金!Y533</f>
        <v>1909ew-1910ew 劳务费</v>
      </c>
    </row>
    <row r="592" s="59" customFormat="1" ht="12" customHeight="1" spans="2:9">
      <c r="B592" s="82" t="str">
        <f>[2]自有船应收租金!B534</f>
        <v>ACACIA HAWK</v>
      </c>
      <c r="C592" s="82" t="str">
        <f>[2]自有船应收租金!C534</f>
        <v>CMS</v>
      </c>
      <c r="D592" s="82" t="str">
        <f>[2]自有船应收租金!F534</f>
        <v>第37期</v>
      </c>
      <c r="E592" s="82" t="str">
        <f>[2]自有船应收租金!I534</f>
        <v>2019.07.22-2019.08.06</v>
      </c>
      <c r="F592" s="83">
        <f>[2]自有船应收租金!V534</f>
        <v>0</v>
      </c>
      <c r="G592" s="82">
        <f>[2]自有船应收租金!AA534</f>
        <v>74604.9657534247</v>
      </c>
      <c r="H592" s="82">
        <f>IF([2]自有船应收租金!AB534="","",[2]自有船应收租金!AB534)</f>
        <v>74584.97</v>
      </c>
      <c r="I592" s="86" t="str">
        <f>[2]自有船应收租金!Y534</f>
        <v>1.25%佣金</v>
      </c>
    </row>
    <row r="593" s="59" customFormat="1" ht="12" customHeight="1" spans="2:9">
      <c r="B593" s="82" t="str">
        <f>[2]自有船应收租金!B535</f>
        <v>Heung-A Singapore</v>
      </c>
      <c r="C593" s="82" t="str">
        <f>[2]自有船应收租金!C535</f>
        <v>SNL</v>
      </c>
      <c r="D593" s="82" t="str">
        <f>[2]自有船应收租金!F535</f>
        <v>第16期</v>
      </c>
      <c r="E593" s="82" t="str">
        <f>[2]自有船应收租金!I535</f>
        <v>2019.07.23-2019.08.07</v>
      </c>
      <c r="F593" s="83">
        <f>[2]自有船应收租金!V535</f>
        <v>0</v>
      </c>
      <c r="G593" s="82">
        <f>[2]自有船应收租金!AA535</f>
        <v>67825</v>
      </c>
      <c r="H593" s="82">
        <f>IF([2]自有船应收租金!AB535="","",[2]自有船应收租金!AB535)</f>
        <v>67798.86</v>
      </c>
      <c r="I593" s="86">
        <f>[2]自有船应收租金!Y535</f>
        <v>0</v>
      </c>
    </row>
    <row r="594" s="59" customFormat="1" ht="12" customHeight="1" spans="2:9">
      <c r="B594" s="82" t="str">
        <f>[2]自有船应收租金!B536</f>
        <v>ACACIA ARIES</v>
      </c>
      <c r="C594" s="82" t="str">
        <f>[2]自有船应收租金!C536</f>
        <v>STM</v>
      </c>
      <c r="D594" s="82" t="str">
        <f>[2]自有船应收租金!F536</f>
        <v>第14期</v>
      </c>
      <c r="E594" s="82" t="str">
        <f>[2]自有船应收租金!I536</f>
        <v>2019.07.24-2019.08.08</v>
      </c>
      <c r="F594" s="83">
        <f>[2]自有船应收租金!V536</f>
        <v>0</v>
      </c>
      <c r="G594" s="82">
        <f>[2]自有船应收租金!AA536</f>
        <v>60650</v>
      </c>
      <c r="H594" s="82">
        <f>IF([2]自有船应收租金!AB536="","",[2]自有船应收租金!AB536)</f>
        <v>60650</v>
      </c>
      <c r="I594" s="86">
        <f>[2]自有船应收租金!Y536</f>
        <v>0</v>
      </c>
    </row>
    <row r="595" s="59" customFormat="1" ht="12" customHeight="1" spans="2:9">
      <c r="B595" s="82" t="str">
        <f>[2]自有船应收租金!B537</f>
        <v>ACACIA MAKOTO</v>
      </c>
      <c r="C595" s="82" t="str">
        <f>[2]自有船应收租金!C537</f>
        <v>STM</v>
      </c>
      <c r="D595" s="82" t="str">
        <f>[2]自有船应收租金!F537</f>
        <v>第27期</v>
      </c>
      <c r="E595" s="82" t="str">
        <f>[2]自有船应收租金!I537</f>
        <v>2019.07.24-2019.08.08</v>
      </c>
      <c r="F595" s="83">
        <f>[2]自有船应收租金!V537</f>
        <v>0</v>
      </c>
      <c r="G595" s="82">
        <f>[2]自有船应收租金!AA537</f>
        <v>91200</v>
      </c>
      <c r="H595" s="82">
        <f>IF([2]自有船应收租金!AB537="","",[2]自有船应收租金!AB537)</f>
        <v>91200</v>
      </c>
      <c r="I595" s="86">
        <f>[2]自有船应收租金!Y537</f>
        <v>0</v>
      </c>
    </row>
    <row r="596" s="59" customFormat="1" ht="12" customHeight="1" spans="2:9">
      <c r="B596" s="82" t="str">
        <f>[2]自有船应收租金!B538</f>
        <v>JRS CARINA</v>
      </c>
      <c r="C596" s="82" t="str">
        <f>[2]自有船应收租金!C538</f>
        <v>CCL</v>
      </c>
      <c r="D596" s="82" t="str">
        <f>[2]自有船应收租金!F538</f>
        <v>第27期</v>
      </c>
      <c r="E596" s="82" t="str">
        <f>[2]自有船应收租金!I538</f>
        <v>2019.07.25-2019.08.09</v>
      </c>
      <c r="F596" s="83">
        <f>[2]自有船应收租金!V538</f>
        <v>0</v>
      </c>
      <c r="G596" s="82">
        <f>[2]自有船应收租金!AA538</f>
        <v>70182.33</v>
      </c>
      <c r="H596" s="82">
        <f>IF([2]自有船应收租金!AB538="","",[2]自有船应收租金!AB538)</f>
        <v>70179.93</v>
      </c>
      <c r="I596" s="86" t="str">
        <f>[2]自有船应收租金!Y538</f>
        <v>船东费</v>
      </c>
    </row>
    <row r="597" s="59" customFormat="1" ht="12" customHeight="1" spans="2:9">
      <c r="B597" s="82" t="str">
        <f>[2]自有船应收租金!B539</f>
        <v>ACACIA LAN</v>
      </c>
      <c r="C597" s="82" t="str">
        <f>[2]自有船应收租金!C539</f>
        <v>Heung-A</v>
      </c>
      <c r="D597" s="82" t="str">
        <f>[2]自有船应收租金!F539</f>
        <v>第06期</v>
      </c>
      <c r="E597" s="82" t="str">
        <f>[2]自有船应收租金!I539</f>
        <v>2019.07.27-2019.08.11</v>
      </c>
      <c r="F597" s="83">
        <f>[2]自有船应收租金!V539</f>
        <v>0</v>
      </c>
      <c r="G597" s="82">
        <f>[2]自有船应收租金!AA539</f>
        <v>66358.07</v>
      </c>
      <c r="H597" s="82">
        <f>IF([2]自有船应收租金!AB539="","",[2]自有船应收租金!AB539)</f>
        <v>66343.07</v>
      </c>
      <c r="I597" s="86" t="str">
        <f>[2]自有船应收租金!Y539</f>
        <v>船东费</v>
      </c>
    </row>
    <row r="598" s="59" customFormat="1" ht="12" customHeight="1" spans="2:9">
      <c r="B598" s="82" t="str">
        <f>[2]自有船应收租金!B540</f>
        <v>Heung-A Jakarta </v>
      </c>
      <c r="C598" s="82" t="str">
        <f>[2]自有船应收租金!C540</f>
        <v>Heung-A</v>
      </c>
      <c r="D598" s="82" t="str">
        <f>[2]自有船应收租金!F540</f>
        <v>第31期</v>
      </c>
      <c r="E598" s="82" t="str">
        <f>[2]自有船应收租金!I540</f>
        <v>2019.07.28-2019.08.01</v>
      </c>
      <c r="F598" s="83">
        <f>[2]自有船应收租金!V540</f>
        <v>0</v>
      </c>
      <c r="G598" s="82">
        <f>[2]自有船应收租金!AA540</f>
        <v>21835.5</v>
      </c>
      <c r="H598" s="82">
        <f>IF([2]自有船应收租金!AB540="","",[2]自有船应收租金!AB540)</f>
        <v>21835.5</v>
      </c>
      <c r="I598" s="86" t="str">
        <f>[2]自有船应收租金!Y540</f>
        <v>1.25%佣金</v>
      </c>
    </row>
    <row r="599" s="59" customFormat="1" ht="12" customHeight="1" spans="2:9">
      <c r="B599" s="82" t="str">
        <f>[2]自有船应收租金!B541</f>
        <v>Heung-A Jakarta </v>
      </c>
      <c r="C599" s="82" t="str">
        <f>[2]自有船应收租金!C541</f>
        <v>Heung-A</v>
      </c>
      <c r="D599" s="82" t="str">
        <f>[2]自有船应收租金!F541</f>
        <v>第31期</v>
      </c>
      <c r="E599" s="82" t="str">
        <f>[2]自有船应收租金!I541</f>
        <v>2019.08.01-2019.08.12</v>
      </c>
      <c r="F599" s="83">
        <f>[2]自有船应收租金!V541</f>
        <v>0</v>
      </c>
      <c r="G599" s="82">
        <f>[2]自有船应收租金!AA541</f>
        <v>58584.365</v>
      </c>
      <c r="H599" s="82">
        <f>IF([2]自有船应收租金!AB541="","",[2]自有船应收租金!AB541)</f>
        <v>58565.75</v>
      </c>
      <c r="I599" s="86" t="str">
        <f>[2]自有船应收租金!Y541</f>
        <v>1.25%佣金/船东费</v>
      </c>
    </row>
    <row r="600" s="59" customFormat="1" ht="12" customHeight="1" spans="2:9">
      <c r="B600" s="82" t="str">
        <f>[2]自有船应收租金!B542</f>
        <v>JRS CORVUS</v>
      </c>
      <c r="C600" s="82" t="str">
        <f>[2]自有船应收租金!C542</f>
        <v>ONE</v>
      </c>
      <c r="D600" s="82" t="str">
        <f>[2]自有船应收租金!F542</f>
        <v>第32期</v>
      </c>
      <c r="E600" s="82" t="str">
        <f>[2]自有船应收租金!I542</f>
        <v>2019.07.29-2019.08.13</v>
      </c>
      <c r="F600" s="83">
        <f>[2]自有船应收租金!V542</f>
        <v>0</v>
      </c>
      <c r="G600" s="82">
        <f>[2]自有船应收租金!AA542</f>
        <v>74163.5076136986</v>
      </c>
      <c r="H600" s="82">
        <f>IF([2]自有船应收租金!AB542="","",[2]自有船应收租金!AB542)</f>
        <v>74159.88</v>
      </c>
      <c r="I600" s="86" t="str">
        <f>[2]自有船应收租金!Y542</f>
        <v>1.25%佣金/停租（6.02 1938-6.02 2230UTC  0.11944天）</v>
      </c>
    </row>
    <row r="601" s="59" customFormat="1" ht="12" customHeight="1" spans="2:9">
      <c r="B601" s="82" t="str">
        <f>[2]自有船应收租金!B543</f>
        <v>ACACIA VIRGO</v>
      </c>
      <c r="C601" s="82" t="str">
        <f>[2]自有船应收租金!C543</f>
        <v>ONE</v>
      </c>
      <c r="D601" s="82" t="str">
        <f>[2]自有船应收租金!F543</f>
        <v>第03期</v>
      </c>
      <c r="E601" s="82" t="str">
        <f>[2]自有船应收租金!I543</f>
        <v>2019.07.31-2019.08.15</v>
      </c>
      <c r="F601" s="83">
        <f>[2]自有船应收租金!V543</f>
        <v>0</v>
      </c>
      <c r="G601" s="82">
        <f>[2]自有船应收租金!AA543</f>
        <v>99157.2261643836</v>
      </c>
      <c r="H601" s="82">
        <f>IF([2]自有船应收租金!AB543="","",[2]自有船应收租金!AB543)</f>
        <v>99133.94</v>
      </c>
      <c r="I601" s="86" t="str">
        <f>[2]自有船应收租金!Y543</f>
        <v>1.25%佣金/船东费</v>
      </c>
    </row>
    <row r="602" s="59" customFormat="1" ht="12" customHeight="1" spans="2:9">
      <c r="B602" s="82" t="str">
        <f>[2]自有船应收租金!B544</f>
        <v>ACACIA LIBRA</v>
      </c>
      <c r="C602" s="82" t="str">
        <f>[2]自有船应收租金!C544</f>
        <v>STM</v>
      </c>
      <c r="D602" s="82" t="str">
        <f>[2]自有船应收租金!F544</f>
        <v>第11期</v>
      </c>
      <c r="E602" s="82" t="str">
        <f>[2]自有船应收租金!I544</f>
        <v>2019.07.30-2019.08.14</v>
      </c>
      <c r="F602" s="83">
        <f>[2]自有船应收租金!V544</f>
        <v>0</v>
      </c>
      <c r="G602" s="82">
        <f>[2]自有船应收租金!AA544</f>
        <v>90034.84</v>
      </c>
      <c r="H602" s="82">
        <f>IF([2]自有船应收租金!AB544="","",[2]自有船应收租金!AB544)</f>
        <v>90034.84</v>
      </c>
      <c r="I602" s="86" t="str">
        <f>[2]自有船应收租金!Y544</f>
        <v>船东费</v>
      </c>
    </row>
    <row r="603" s="59" customFormat="1" ht="12" customHeight="1" spans="2:9">
      <c r="B603" s="82" t="str">
        <f>[2]自有船应收租金!B545</f>
        <v>ACACIA TAURUS</v>
      </c>
      <c r="C603" s="82" t="str">
        <f>[2]自有船应收租金!C545</f>
        <v>STM</v>
      </c>
      <c r="D603" s="82" t="str">
        <f>[2]自有船应收租金!F545</f>
        <v>第27期</v>
      </c>
      <c r="E603" s="82" t="str">
        <f>[2]自有船应收租金!I545</f>
        <v>2019.08.01-2019.08.16</v>
      </c>
      <c r="F603" s="83">
        <f>[2]自有船应收租金!V545</f>
        <v>0</v>
      </c>
      <c r="G603" s="82">
        <f>[2]自有船应收租金!AA545</f>
        <v>60290.35</v>
      </c>
      <c r="H603" s="82">
        <f>IF([2]自有船应收租金!AB545="","",[2]自有船应收租金!AB545)</f>
        <v>60290.35</v>
      </c>
      <c r="I603" s="86" t="str">
        <f>[2]自有船应收租金!Y545</f>
        <v>船东费</v>
      </c>
    </row>
    <row r="604" s="59" customFormat="1" ht="12" customHeight="1" spans="2:9">
      <c r="B604" s="82" t="str">
        <f>[2]自有船应收租金!B546</f>
        <v>Heung-A Manila</v>
      </c>
      <c r="C604" s="82" t="str">
        <f>[2]自有船应收租金!C546</f>
        <v>SCP</v>
      </c>
      <c r="D604" s="82" t="str">
        <f>[2]自有船应收租金!F546</f>
        <v>第15期</v>
      </c>
      <c r="E604" s="82" t="str">
        <f>[2]自有船应收租金!I546</f>
        <v>2019.08.01-2019.08.16</v>
      </c>
      <c r="F604" s="83">
        <f>[2]自有船应收租金!V546</f>
        <v>0</v>
      </c>
      <c r="G604" s="82">
        <f>[2]自有船应收租金!AA546</f>
        <v>10567.7052739726</v>
      </c>
      <c r="H604" s="82">
        <f>IF([2]自有船应收租金!AB546="","",[2]自有船应收租金!AB546)</f>
        <v>10564.1</v>
      </c>
      <c r="I604" s="86" t="str">
        <f>[2]自有船应收租金!Y546</f>
        <v>1.25%佣金/船东预留费/船东费</v>
      </c>
    </row>
    <row r="605" s="59" customFormat="1" ht="12" customHeight="1" spans="2:9">
      <c r="B605" s="82" t="str">
        <f>[2]自有船应收租金!B547</f>
        <v>ACACIA MING</v>
      </c>
      <c r="C605" s="82" t="str">
        <f>[2]自有船应收租金!C547</f>
        <v>ONE</v>
      </c>
      <c r="D605" s="82" t="str">
        <f>[2]自有船应收租金!F547</f>
        <v>第32期</v>
      </c>
      <c r="E605" s="82" t="str">
        <f>[2]自有船应收租金!I547</f>
        <v>2019.08.03-2019.08.18</v>
      </c>
      <c r="F605" s="83">
        <f>[2]自有船应收租金!V547</f>
        <v>0</v>
      </c>
      <c r="G605" s="82">
        <f>[2]自有船应收租金!AA547</f>
        <v>75050.8561643836</v>
      </c>
      <c r="H605" s="82">
        <f>IF([2]自有船应收租金!AB547="","",[2]自有船应收租金!AB547)</f>
        <v>0</v>
      </c>
      <c r="I605" s="86" t="str">
        <f>[2]自有船应收租金!Y547</f>
        <v>1.25%佣金/029ew 劳务费</v>
      </c>
    </row>
    <row r="606" s="59" customFormat="1" ht="12" customHeight="1" spans="2:9">
      <c r="B606" s="82" t="str">
        <f>[2]自有船应收租金!B548</f>
        <v>OPDR LISBOA</v>
      </c>
      <c r="C606" s="82" t="str">
        <f>[2]自有船应收租金!C548</f>
        <v>HEDE</v>
      </c>
      <c r="D606" s="82" t="str">
        <f>[2]自有船应收租金!F548</f>
        <v>第12期</v>
      </c>
      <c r="E606" s="82" t="str">
        <f>[2]自有船应收租金!I548</f>
        <v>2019.08.05-2019.08.20</v>
      </c>
      <c r="F606" s="83">
        <f>[2]自有船应收租金!V548</f>
        <v>0</v>
      </c>
      <c r="G606" s="82">
        <f>[2]自有船应收租金!AA548</f>
        <v>74775</v>
      </c>
      <c r="H606" s="82">
        <f>IF([2]自有船应收租金!AB548="","",[2]自有船应收租金!AB548)</f>
        <v>74775</v>
      </c>
      <c r="I606" s="86" t="str">
        <f>[2]自有船应收租金!Y548</f>
        <v>1911ew 劳务费</v>
      </c>
    </row>
    <row r="607" s="59" customFormat="1" ht="12" customHeight="1" spans="2:9">
      <c r="B607" s="82" t="str">
        <f>[2]自有船应收租金!B549</f>
        <v>ACACIA HAWK</v>
      </c>
      <c r="C607" s="82" t="str">
        <f>[2]自有船应收租金!C549</f>
        <v>CMS</v>
      </c>
      <c r="D607" s="82" t="str">
        <f>[2]自有船应收租金!F549</f>
        <v>第38期</v>
      </c>
      <c r="E607" s="82" t="str">
        <f>[2]自有船应收租金!I549</f>
        <v>2019.08.06-2019.08.21</v>
      </c>
      <c r="F607" s="83">
        <f>[2]自有船应收租金!V549</f>
        <v>0</v>
      </c>
      <c r="G607" s="82">
        <f>[2]自有船应收租金!AA549</f>
        <v>74604.9657534247</v>
      </c>
      <c r="H607" s="82">
        <f>IF([2]自有船应收租金!AB549="","",[2]自有船应收租金!AB549)</f>
        <v>74584.97</v>
      </c>
      <c r="I607" s="86" t="str">
        <f>[2]自有船应收租金!Y549</f>
        <v>1.25%佣金</v>
      </c>
    </row>
    <row r="608" s="59" customFormat="1" ht="12" customHeight="1" spans="2:9">
      <c r="B608" s="82" t="str">
        <f>[2]自有船应收租金!B550</f>
        <v>Heung-A Singapore</v>
      </c>
      <c r="C608" s="82" t="str">
        <f>[2]自有船应收租金!C550</f>
        <v>SNL</v>
      </c>
      <c r="D608" s="82" t="str">
        <f>[2]自有船应收租金!F550</f>
        <v>第17期</v>
      </c>
      <c r="E608" s="82" t="str">
        <f>[2]自有船应收租金!I550</f>
        <v>2019.08.07-2019.08.22</v>
      </c>
      <c r="F608" s="83">
        <f>[2]自有船应收租金!V550</f>
        <v>0</v>
      </c>
      <c r="G608" s="82">
        <f>[2]自有船应收租金!AA550</f>
        <v>67825</v>
      </c>
      <c r="H608" s="82">
        <f>IF([2]自有船应收租金!AB550="","",[2]自有船应收租金!AB550)</f>
        <v>67798.91</v>
      </c>
      <c r="I608" s="86">
        <f>[2]自有船应收租金!Y550</f>
        <v>0</v>
      </c>
    </row>
    <row r="609" s="59" customFormat="1" ht="12" customHeight="1" spans="2:9">
      <c r="B609" s="82" t="str">
        <f>[2]自有船应收租金!B551</f>
        <v>ACACIA ARIES</v>
      </c>
      <c r="C609" s="82" t="str">
        <f>[2]自有船应收租金!C551</f>
        <v>STM</v>
      </c>
      <c r="D609" s="82" t="str">
        <f>[2]自有船应收租金!F551</f>
        <v>第15期</v>
      </c>
      <c r="E609" s="82" t="str">
        <f>[2]自有船应收租金!I551</f>
        <v>2019.08.08-2019.08.23</v>
      </c>
      <c r="F609" s="83">
        <f>[2]自有船应收租金!V551</f>
        <v>0</v>
      </c>
      <c r="G609" s="82">
        <f>[2]自有船应收租金!AA551</f>
        <v>60491.43</v>
      </c>
      <c r="H609" s="82">
        <f>IF([2]自有船应收租金!AB551="","",[2]自有船应收租金!AB551)</f>
        <v>60491.43</v>
      </c>
      <c r="I609" s="86" t="str">
        <f>[2]自有船应收租金!Y551</f>
        <v>船东费</v>
      </c>
    </row>
    <row r="610" s="59" customFormat="1" ht="12" customHeight="1" spans="2:9">
      <c r="B610" s="82" t="str">
        <f>[2]自有船应收租金!B552</f>
        <v>ACACIA MAKOTO</v>
      </c>
      <c r="C610" s="82" t="str">
        <f>[2]自有船应收租金!C552</f>
        <v>STM</v>
      </c>
      <c r="D610" s="82" t="str">
        <f>[2]自有船应收租金!F552</f>
        <v>第28期</v>
      </c>
      <c r="E610" s="82" t="str">
        <f>[2]自有船应收租金!I552</f>
        <v>2019.08.08-2019.08.23</v>
      </c>
      <c r="F610" s="83">
        <f>[2]自有船应收租金!V552</f>
        <v>0</v>
      </c>
      <c r="G610" s="82">
        <f>[2]自有船应收租金!AA552</f>
        <v>88730.37</v>
      </c>
      <c r="H610" s="82">
        <f>IF([2]自有船应收租金!AB552="","",[2]自有船应收租金!AB552)</f>
        <v>88730.37</v>
      </c>
      <c r="I610" s="86" t="str">
        <f>[2]自有船应收租金!Y552</f>
        <v>船东费</v>
      </c>
    </row>
    <row r="611" s="59" customFormat="1" ht="12" customHeight="1" spans="2:9">
      <c r="B611" s="82" t="str">
        <f>[2]自有船应收租金!B553</f>
        <v>JRS CARINA</v>
      </c>
      <c r="C611" s="82" t="str">
        <f>[2]自有船应收租金!C553</f>
        <v>CCL</v>
      </c>
      <c r="D611" s="82" t="str">
        <f>[2]自有船应收租金!F553</f>
        <v>第28期</v>
      </c>
      <c r="E611" s="82" t="str">
        <f>[2]自有船应收租金!I553</f>
        <v>2019.08.09-2019.08.24</v>
      </c>
      <c r="F611" s="83">
        <f>[2]自有船应收租金!V553</f>
        <v>0</v>
      </c>
      <c r="G611" s="82">
        <f>[2]自有船应收租金!AA553</f>
        <v>70600</v>
      </c>
      <c r="H611" s="82">
        <f>IF([2]自有船应收租金!AB553="","",[2]自有船应收租金!AB553)</f>
        <v>70591.72</v>
      </c>
      <c r="I611" s="86">
        <f>[2]自有船应收租金!Y553</f>
        <v>0</v>
      </c>
    </row>
    <row r="612" s="59" customFormat="1" ht="12" customHeight="1" spans="2:9">
      <c r="B612" s="82" t="str">
        <f>[2]自有船应收租金!B554</f>
        <v>ACACIA LEO</v>
      </c>
      <c r="C612" s="82" t="str">
        <f>[2]自有船应收租金!C554</f>
        <v>STM</v>
      </c>
      <c r="D612" s="82" t="str">
        <f>[2]自有船应收租金!F554</f>
        <v>第01期</v>
      </c>
      <c r="E612" s="82" t="str">
        <f>[2]自有船应收租金!I554</f>
        <v>2019.08.09-2019.08.24</v>
      </c>
      <c r="F612" s="83">
        <f>[2]自有船应收租金!V554</f>
        <v>0</v>
      </c>
      <c r="G612" s="82">
        <f>[2]自有船应收租金!AA554</f>
        <v>266279.525</v>
      </c>
      <c r="H612" s="82">
        <f>IF([2]自有船应收租金!AB554="","",[2]自有船应收租金!AB554)</f>
        <v>266279.53</v>
      </c>
      <c r="I612" s="86">
        <f>[2]自有船应收租金!Y554</f>
        <v>0</v>
      </c>
    </row>
    <row r="613" s="59" customFormat="1" ht="12" customHeight="1" spans="2:9">
      <c r="B613" s="82" t="str">
        <f>[2]自有船应收租金!B555</f>
        <v>ACACIA LAN</v>
      </c>
      <c r="C613" s="82" t="str">
        <f>[2]自有船应收租金!C555</f>
        <v>Heung-A</v>
      </c>
      <c r="D613" s="82" t="str">
        <f>[2]自有船应收租金!F555</f>
        <v>第07期</v>
      </c>
      <c r="E613" s="82" t="str">
        <f>[2]自有船应收租金!I555</f>
        <v>2019.08.11-2019.08.26</v>
      </c>
      <c r="F613" s="83">
        <f>[2]自有船应收租金!V555</f>
        <v>0</v>
      </c>
      <c r="G613" s="82">
        <f>[2]自有船应收租金!AA555</f>
        <v>66512.5</v>
      </c>
      <c r="H613" s="82">
        <f>IF([2]自有船应收租金!AB555="","",[2]自有船应收租金!AB555)</f>
        <v>66497.5</v>
      </c>
      <c r="I613" s="86">
        <f>[2]自有船应收租金!Y555</f>
        <v>0</v>
      </c>
    </row>
    <row r="614" s="59" customFormat="1" ht="12" customHeight="1" spans="2:9">
      <c r="B614" s="82" t="str">
        <f>[2]自有船应收租金!B556</f>
        <v>Heung-A Jakarta </v>
      </c>
      <c r="C614" s="82" t="str">
        <f>[2]自有船应收租金!C556</f>
        <v>Heung-A</v>
      </c>
      <c r="D614" s="82" t="str">
        <f>[2]自有船应收租金!F556</f>
        <v>第32期</v>
      </c>
      <c r="E614" s="82" t="str">
        <f>[2]自有船应收租金!I556</f>
        <v>2019.08.12-2019.08.27</v>
      </c>
      <c r="F614" s="83">
        <f>[2]自有船应收租金!V556</f>
        <v>0</v>
      </c>
      <c r="G614" s="82">
        <f>[2]自有船应收租金!AA556</f>
        <v>80728.125</v>
      </c>
      <c r="H614" s="82">
        <f>IF([2]自有船应收租金!AB556="","",[2]自有船应收租金!AB556)</f>
        <v>80689.85</v>
      </c>
      <c r="I614" s="86" t="str">
        <f>[2]自有船应收租金!Y556</f>
        <v>1.25%佣金</v>
      </c>
    </row>
    <row r="615" s="59" customFormat="1" ht="12" customHeight="1" spans="2:9">
      <c r="B615" s="82" t="str">
        <f>[2]自有船应收租金!B557</f>
        <v>JRS CORVUS</v>
      </c>
      <c r="C615" s="82" t="str">
        <f>[2]自有船应收租金!C557</f>
        <v>ONE</v>
      </c>
      <c r="D615" s="82" t="str">
        <f>[2]自有船应收租金!F557</f>
        <v>第33期</v>
      </c>
      <c r="E615" s="82" t="str">
        <f>[2]自有船应收租金!I557</f>
        <v>2019.08.13-2019.08.28</v>
      </c>
      <c r="F615" s="83">
        <f>[2]自有船应收租金!V557</f>
        <v>0</v>
      </c>
      <c r="G615" s="82">
        <f>[2]自有船应收租金!AA557</f>
        <v>74900.8561643836</v>
      </c>
      <c r="H615" s="82">
        <f>IF([2]自有船应收租金!AB557="","",[2]自有船应收租金!AB557)</f>
        <v>74897.27</v>
      </c>
      <c r="I615" s="86" t="str">
        <f>[2]自有船应收租金!Y557</f>
        <v>1.25%佣金</v>
      </c>
    </row>
    <row r="616" s="59" customFormat="1" ht="12" customHeight="1" spans="2:9">
      <c r="B616" s="82" t="str">
        <f>[2]自有船应收租金!B558</f>
        <v>ACACIA VIRGO</v>
      </c>
      <c r="C616" s="82" t="str">
        <f>[2]自有船应收租金!C558</f>
        <v>ONE</v>
      </c>
      <c r="D616" s="82" t="str">
        <f>[2]自有船应收租金!F558</f>
        <v>第04期</v>
      </c>
      <c r="E616" s="82" t="str">
        <f>[2]自有船应收租金!I558</f>
        <v>2019.08.15-2019.08.30</v>
      </c>
      <c r="F616" s="83">
        <f>[2]自有船应收租金!V558</f>
        <v>0</v>
      </c>
      <c r="G616" s="82">
        <f>[2]自有船应收租金!AA558</f>
        <v>100082.106164384</v>
      </c>
      <c r="H616" s="82">
        <f>IF([2]自有船应收租金!AB558="","",[2]自有船应收租金!AB558)</f>
        <v>100058.83</v>
      </c>
      <c r="I616" s="86" t="str">
        <f>[2]自有船应收租金!Y558</f>
        <v>1.25%佣金</v>
      </c>
    </row>
    <row r="617" s="59" customFormat="1" ht="12" customHeight="1" spans="2:9">
      <c r="B617" s="82" t="str">
        <f>[2]自有船应收租金!B559</f>
        <v>ACACIA LIBRA</v>
      </c>
      <c r="C617" s="82" t="str">
        <f>[2]自有船应收租金!C559</f>
        <v>STM</v>
      </c>
      <c r="D617" s="82" t="str">
        <f>[2]自有船应收租金!F559</f>
        <v>第12期</v>
      </c>
      <c r="E617" s="82" t="str">
        <f>[2]自有船应收租金!I559</f>
        <v>2019.08.14-2019.08.29</v>
      </c>
      <c r="F617" s="83">
        <f>[2]自有船应收租金!V559</f>
        <v>0</v>
      </c>
      <c r="G617" s="82">
        <f>[2]自有船应收租金!AA559</f>
        <v>90650</v>
      </c>
      <c r="H617" s="82">
        <f>IF([2]自有船应收租金!AB559="","",[2]自有船应收租金!AB559)</f>
        <v>90650</v>
      </c>
      <c r="I617" s="86">
        <f>[2]自有船应收租金!Y559</f>
        <v>0</v>
      </c>
    </row>
    <row r="618" s="59" customFormat="1" ht="12" customHeight="1" spans="2:9">
      <c r="B618" s="82" t="str">
        <f>[2]自有船应收租金!B560</f>
        <v>ACACIA TAURUS</v>
      </c>
      <c r="C618" s="82" t="str">
        <f>[2]自有船应收租金!C560</f>
        <v>STM</v>
      </c>
      <c r="D618" s="82" t="str">
        <f>[2]自有船应收租金!F560</f>
        <v>第28期</v>
      </c>
      <c r="E618" s="82" t="str">
        <f>[2]自有船应收租金!I560</f>
        <v>2019.08.16-2019.08.31</v>
      </c>
      <c r="F618" s="83">
        <f>[2]自有船应收租金!V560</f>
        <v>0</v>
      </c>
      <c r="G618" s="82">
        <f>[2]自有船应收租金!AA560</f>
        <v>60650</v>
      </c>
      <c r="H618" s="82">
        <f>IF([2]自有船应收租金!AB560="","",[2]自有船应收租金!AB560)</f>
        <v>60650</v>
      </c>
      <c r="I618" s="86">
        <f>[2]自有船应收租金!Y560</f>
        <v>0</v>
      </c>
    </row>
    <row r="619" s="59" customFormat="1" ht="12" customHeight="1" spans="2:9">
      <c r="B619" s="82" t="str">
        <f>[2]自有船应收租金!B561</f>
        <v>Heung-A Manila</v>
      </c>
      <c r="C619" s="82" t="str">
        <f>[2]自有船应收租金!C561</f>
        <v>SCP</v>
      </c>
      <c r="D619" s="82" t="str">
        <f>[2]自有船应收租金!F561</f>
        <v>第16期</v>
      </c>
      <c r="E619" s="82" t="str">
        <f>[2]自有船应收租金!I561</f>
        <v>2019.08.16-2019.08.31</v>
      </c>
      <c r="F619" s="83">
        <f>[2]自有船应收租金!V561</f>
        <v>0</v>
      </c>
      <c r="G619" s="82">
        <f>[2]自有船应收租金!AA561</f>
        <v>140425.385273973</v>
      </c>
      <c r="H619" s="82">
        <f>IF([2]自有船应收租金!AB561="","",[2]自有船应收租金!AB561)</f>
        <v>140421.81</v>
      </c>
      <c r="I619" s="86" t="str">
        <f>[2]自有船应收租金!Y561</f>
        <v>1.25%佣金</v>
      </c>
    </row>
    <row r="620" s="59" customFormat="1" ht="12" customHeight="1" spans="2:9">
      <c r="B620" s="82" t="str">
        <f>[2]自有船应收租金!B562</f>
        <v>ACACIA MING</v>
      </c>
      <c r="C620" s="82" t="str">
        <f>[2]自有船应收租金!C562</f>
        <v>ONE</v>
      </c>
      <c r="D620" s="82" t="str">
        <f>[2]自有船应收租金!F562</f>
        <v>第33期</v>
      </c>
      <c r="E620" s="82" t="str">
        <f>[2]自有船应收租金!I562</f>
        <v>2019.08.18-2019.08.28</v>
      </c>
      <c r="F620" s="83">
        <f>[2]自有船应收租金!V562</f>
        <v>0</v>
      </c>
      <c r="G620" s="82">
        <f>[2]自有船应收租金!AA562</f>
        <v>51802.9800743151</v>
      </c>
      <c r="H620" s="82">
        <f>IF([2]自有船应收租金!AB562="","",[2]自有船应收租金!AB562)</f>
        <v>1705.87</v>
      </c>
      <c r="I620" s="86" t="str">
        <f>[2]自有船应收租金!Y562</f>
        <v>1.25%佣金</v>
      </c>
    </row>
    <row r="621" s="59" customFormat="1" ht="12" customHeight="1" spans="2:9">
      <c r="B621" s="82" t="str">
        <f>[2]自有船应收租金!B563</f>
        <v>OPDR LISBOA</v>
      </c>
      <c r="C621" s="82" t="str">
        <f>[2]自有船应收租金!C563</f>
        <v>HEDE</v>
      </c>
      <c r="D621" s="82" t="str">
        <f>[2]自有船应收租金!F563</f>
        <v>第13期</v>
      </c>
      <c r="E621" s="82" t="str">
        <f>[2]自有船应收租金!I563</f>
        <v>2019.08.20-2019.08.21</v>
      </c>
      <c r="F621" s="83">
        <f>[2]自有船应收租金!V563</f>
        <v>0</v>
      </c>
      <c r="G621" s="82">
        <f>[2]自有船应收租金!AA563</f>
        <v>6141</v>
      </c>
      <c r="H621" s="82">
        <f>IF([2]自有船应收租金!AB563="","",[2]自有船应收租金!AB563)</f>
        <v>6141</v>
      </c>
      <c r="I621" s="86" t="str">
        <f>[2]自有船应收租金!Y563</f>
        <v>1912ew 劳务费</v>
      </c>
    </row>
    <row r="622" s="59" customFormat="1" ht="12" customHeight="1" spans="2:9">
      <c r="B622" s="82" t="str">
        <f>[2]自有船应收租金!B564</f>
        <v>OPDR LISBOA</v>
      </c>
      <c r="C622" s="82" t="str">
        <f>[2]自有船应收租金!C564</f>
        <v>HEDE</v>
      </c>
      <c r="D622" s="82" t="str">
        <f>[2]自有船应收租金!F564</f>
        <v>第13期</v>
      </c>
      <c r="E622" s="82" t="str">
        <f>[2]自有船应收租金!I564</f>
        <v>2019.08.21-2019.09.04</v>
      </c>
      <c r="F622" s="83">
        <f>[2]自有船应收租金!V564</f>
        <v>0</v>
      </c>
      <c r="G622" s="82">
        <f>[2]自有船应收租金!AA564</f>
        <v>70560</v>
      </c>
      <c r="H622" s="82">
        <f>IF([2]自有船应收租金!AB564="","",[2]自有船应收租金!AB564)</f>
        <v>70560</v>
      </c>
      <c r="I622" s="86">
        <f>[2]自有船应收租金!Y564</f>
        <v>0</v>
      </c>
    </row>
    <row r="623" s="59" customFormat="1" ht="12" customHeight="1" spans="2:9">
      <c r="B623" s="82" t="str">
        <f>[2]自有船应收租金!B565</f>
        <v>ACACIA HAWK</v>
      </c>
      <c r="C623" s="82" t="str">
        <f>[2]自有船应收租金!C565</f>
        <v>CMS</v>
      </c>
      <c r="D623" s="82" t="str">
        <f>[2]自有船应收租金!F565</f>
        <v>第39期</v>
      </c>
      <c r="E623" s="82" t="str">
        <f>[2]自有船应收租金!I565</f>
        <v>2019.08.21-2019.09.05</v>
      </c>
      <c r="F623" s="83">
        <f>[2]自有船应收租金!V565</f>
        <v>0</v>
      </c>
      <c r="G623" s="82">
        <f>[2]自有船应收租金!AA565</f>
        <v>74604.9657534247</v>
      </c>
      <c r="H623" s="82">
        <f>IF([2]自有船应收租金!AB565="","",[2]自有船应收租金!AB565)</f>
        <v>74584.97</v>
      </c>
      <c r="I623" s="86" t="str">
        <f>[2]自有船应收租金!Y565</f>
        <v>1.25%佣金</v>
      </c>
    </row>
    <row r="624" s="59" customFormat="1" ht="12" customHeight="1" spans="2:9">
      <c r="B624" s="82" t="str">
        <f>[2]自有船应收租金!B566</f>
        <v>Heung-A Singapore</v>
      </c>
      <c r="C624" s="82" t="str">
        <f>[2]自有船应收租金!C566</f>
        <v>SNL</v>
      </c>
      <c r="D624" s="82" t="str">
        <f>[2]自有船应收租金!F566</f>
        <v>第18期</v>
      </c>
      <c r="E624" s="82" t="str">
        <f>[2]自有船应收租金!I566</f>
        <v>2019.08.22-2019.09.06</v>
      </c>
      <c r="F624" s="83">
        <f>[2]自有船应收租金!V566</f>
        <v>0</v>
      </c>
      <c r="G624" s="82">
        <f>[2]自有船应收租金!AA566</f>
        <v>67825</v>
      </c>
      <c r="H624" s="82">
        <f>IF([2]自有船应收租金!AB566="","",[2]自有船应收租金!AB566)</f>
        <v>67798.92</v>
      </c>
      <c r="I624" s="86">
        <f>[2]自有船应收租金!Y566</f>
        <v>0</v>
      </c>
    </row>
    <row r="625" s="59" customFormat="1" ht="12" customHeight="1" spans="2:9">
      <c r="B625" s="82" t="str">
        <f>[2]自有船应收租金!B567</f>
        <v>ACACIA ARIES</v>
      </c>
      <c r="C625" s="82" t="str">
        <f>[2]自有船应收租金!C567</f>
        <v>STM</v>
      </c>
      <c r="D625" s="82" t="str">
        <f>[2]自有船应收租金!F567</f>
        <v>第16期</v>
      </c>
      <c r="E625" s="82" t="str">
        <f>[2]自有船应收租金!I567</f>
        <v>2019.08.23-2019.09.07</v>
      </c>
      <c r="F625" s="83">
        <f>[2]自有船应收租金!V567</f>
        <v>0</v>
      </c>
      <c r="G625" s="82">
        <f>[2]自有船应收租金!AA567</f>
        <v>45836.19</v>
      </c>
      <c r="H625" s="82">
        <f>IF([2]自有船应收租金!AB567="","",[2]自有船应收租金!AB567)</f>
        <v>45836.19</v>
      </c>
      <c r="I625" s="86" t="str">
        <f>[2]自有船应收租金!Y567</f>
        <v>船东费</v>
      </c>
    </row>
    <row r="626" s="59" customFormat="1" ht="12" customHeight="1" spans="2:9">
      <c r="B626" s="82" t="str">
        <f>[2]自有船应收租金!B568</f>
        <v>ACACIA MAKOTO</v>
      </c>
      <c r="C626" s="82" t="str">
        <f>[2]自有船应收租金!C568</f>
        <v>STM</v>
      </c>
      <c r="D626" s="82" t="str">
        <f>[2]自有船应收租金!F568</f>
        <v>第29期</v>
      </c>
      <c r="E626" s="82" t="str">
        <f>[2]自有船应收租金!I568</f>
        <v>2019.08.23-2019.09.07</v>
      </c>
      <c r="F626" s="83">
        <f>[2]自有船应收租金!V568</f>
        <v>0</v>
      </c>
      <c r="G626" s="82">
        <f>[2]自有船应收租金!AA568</f>
        <v>91200</v>
      </c>
      <c r="H626" s="82">
        <f>IF([2]自有船应收租金!AB568="","",[2]自有船应收租金!AB568)</f>
        <v>91200</v>
      </c>
      <c r="I626" s="86">
        <f>[2]自有船应收租金!Y568</f>
        <v>0</v>
      </c>
    </row>
    <row r="627" s="59" customFormat="1" ht="12" customHeight="1" spans="2:9">
      <c r="B627" s="82" t="str">
        <f>[2]自有船应收租金!B569</f>
        <v>ACACIA LEO</v>
      </c>
      <c r="C627" s="82" t="str">
        <f>[2]自有船应收租金!C569</f>
        <v>STM</v>
      </c>
      <c r="D627" s="82" t="str">
        <f>[2]自有船应收租金!F569</f>
        <v>第02期</v>
      </c>
      <c r="E627" s="82" t="str">
        <f>[2]自有船应收租金!I569</f>
        <v>2019.08.24-2019.09.08</v>
      </c>
      <c r="F627" s="83">
        <f>[2]自有船应收租金!V569</f>
        <v>0</v>
      </c>
      <c r="G627" s="82">
        <f>[2]自有船应收租金!AA569</f>
        <v>75700</v>
      </c>
      <c r="H627" s="82">
        <f>IF([2]自有船应收租金!AB569="","",[2]自有船应收租金!AB569)</f>
        <v>75700</v>
      </c>
      <c r="I627" s="86">
        <f>[2]自有船应收租金!Y569</f>
        <v>0</v>
      </c>
    </row>
    <row r="628" s="59" customFormat="1" ht="12" customHeight="1" spans="2:9">
      <c r="B628" s="82" t="str">
        <f>[2]自有船应收租金!B570</f>
        <v>JRS CARINA</v>
      </c>
      <c r="C628" s="82" t="str">
        <f>[2]自有船应收租金!C570</f>
        <v>CCL</v>
      </c>
      <c r="D628" s="82" t="str">
        <f>[2]自有船应收租金!F570</f>
        <v>第29期</v>
      </c>
      <c r="E628" s="82" t="str">
        <f>[2]自有船应收租金!I570</f>
        <v>2019.08.24-2019.09.08</v>
      </c>
      <c r="F628" s="83">
        <f>[2]自有船应收租金!V570</f>
        <v>0</v>
      </c>
      <c r="G628" s="82">
        <f>[2]自有船应收租金!AA570</f>
        <v>70270.25</v>
      </c>
      <c r="H628" s="82">
        <f>IF([2]自有船应收租金!AB570="","",[2]自有船应收租金!AB570)</f>
        <v>70270.25</v>
      </c>
      <c r="I628" s="86" t="str">
        <f>[2]自有船应收租金!Y570</f>
        <v>船东费</v>
      </c>
    </row>
    <row r="629" s="59" customFormat="1" ht="12" customHeight="1" spans="2:9">
      <c r="B629" s="82" t="str">
        <f>[2]自有船应收租金!B571</f>
        <v>ACACIA LAN</v>
      </c>
      <c r="C629" s="82" t="str">
        <f>[2]自有船应收租金!C571</f>
        <v>Heung-A</v>
      </c>
      <c r="D629" s="82" t="str">
        <f>[2]自有船应收租金!F571</f>
        <v>第08期</v>
      </c>
      <c r="E629" s="82" t="str">
        <f>[2]自有船应收租金!I571</f>
        <v>2019.08.26-2019.09.10</v>
      </c>
      <c r="F629" s="83">
        <f>[2]自有船应收租金!V571</f>
        <v>0</v>
      </c>
      <c r="G629" s="82">
        <f>[2]自有船应收租金!AA571</f>
        <v>66512.5</v>
      </c>
      <c r="H629" s="82">
        <f>IF([2]自有船应收租金!AB571="","",[2]自有船应收租金!AB571)</f>
        <v>66497.5</v>
      </c>
      <c r="I629" s="86">
        <f>[2]自有船应收租金!Y571</f>
        <v>0</v>
      </c>
    </row>
    <row r="630" s="59" customFormat="1" ht="12" customHeight="1" spans="2:9">
      <c r="B630" s="82" t="str">
        <f>[2]自有船应收租金!B572</f>
        <v>Heung-A Jakarta </v>
      </c>
      <c r="C630" s="82" t="str">
        <f>[2]自有船应收租金!C572</f>
        <v>Heung-A</v>
      </c>
      <c r="D630" s="82" t="str">
        <f>[2]自有船应收租金!F572</f>
        <v>第33期</v>
      </c>
      <c r="E630" s="82" t="str">
        <f>[2]自有船应收租金!I572</f>
        <v>2019.08.27-2019.09.11</v>
      </c>
      <c r="F630" s="83">
        <f>[2]自有船应收租金!V572</f>
        <v>0</v>
      </c>
      <c r="G630" s="82">
        <f>[2]自有船应收租金!AA572</f>
        <v>80728.125</v>
      </c>
      <c r="H630" s="82">
        <f>IF([2]自有船应收租金!AB572="","",[2]自有船应收租金!AB572)</f>
        <v>80689.84</v>
      </c>
      <c r="I630" s="86" t="str">
        <f>[2]自有船应收租金!Y572</f>
        <v>1.25%佣金</v>
      </c>
    </row>
    <row r="631" s="59" customFormat="1" ht="12" customHeight="1" spans="2:9">
      <c r="B631" s="82" t="str">
        <f>[2]自有船应收租金!B573</f>
        <v>JRS CORVUS</v>
      </c>
      <c r="C631" s="82" t="str">
        <f>[2]自有船应收租金!C573</f>
        <v>ONE</v>
      </c>
      <c r="D631" s="82" t="str">
        <f>[2]自有船应收租金!F573</f>
        <v>第34期</v>
      </c>
      <c r="E631" s="82" t="str">
        <f>[2]自有船应收租金!I573</f>
        <v>2019.08.28-2019.09.12</v>
      </c>
      <c r="F631" s="83">
        <f>[2]自有船应收租金!V573</f>
        <v>0</v>
      </c>
      <c r="G631" s="82">
        <f>[2]自有船应收租金!AA573</f>
        <v>74900.8561643836</v>
      </c>
      <c r="H631" s="82">
        <f>IF([2]自有船应收租金!AB573="","",[2]自有船应收租金!AB573)</f>
        <v>74897.29</v>
      </c>
      <c r="I631" s="86" t="str">
        <f>[2]自有船应收租金!Y573</f>
        <v>1.25%佣金</v>
      </c>
    </row>
    <row r="632" s="59" customFormat="1" ht="12" customHeight="1" spans="2:9">
      <c r="B632" s="82" t="str">
        <f>[2]自有船应收租金!B574</f>
        <v>ACACIA VIRGO</v>
      </c>
      <c r="C632" s="82" t="str">
        <f>[2]自有船应收租金!C574</f>
        <v>ONE</v>
      </c>
      <c r="D632" s="82" t="str">
        <f>[2]自有船应收租金!F574</f>
        <v>第05期</v>
      </c>
      <c r="E632" s="82" t="str">
        <f>[2]自有船应收租金!I574</f>
        <v>2019.08.30-2019.09.14</v>
      </c>
      <c r="F632" s="83">
        <f>[2]自有船应收租金!V574</f>
        <v>0</v>
      </c>
      <c r="G632" s="82">
        <f>[2]自有船应收租金!AA574</f>
        <v>100337.106164384</v>
      </c>
      <c r="H632" s="82">
        <f>IF([2]自有船应收租金!AB574="","",[2]自有船应收租金!AB574)</f>
        <v>100313.84</v>
      </c>
      <c r="I632" s="86" t="str">
        <f>[2]自有船应收租金!Y574</f>
        <v>1.25%佣金/926e劳务费</v>
      </c>
    </row>
    <row r="633" s="59" customFormat="1" ht="12" customHeight="1" spans="2:9">
      <c r="B633" s="82" t="str">
        <f>[2]自有船应收租金!B575</f>
        <v>ACACIA MING</v>
      </c>
      <c r="C633" s="82" t="str">
        <f>[2]自有船应收租金!C575</f>
        <v>ONE</v>
      </c>
      <c r="D633" s="82" t="str">
        <f>[2]自有船应收租金!F575</f>
        <v>prefinal</v>
      </c>
      <c r="E633" s="82" t="str">
        <f>[2]自有船应收租金!I575</f>
        <v>2019.08.28-2019.08.27</v>
      </c>
      <c r="F633" s="83">
        <f>[2]自有船应收租金!V575</f>
        <v>0</v>
      </c>
      <c r="G633" s="82">
        <f>[2]自有船应收租金!AA575</f>
        <v>-129902.489193836</v>
      </c>
      <c r="H633" s="82">
        <f>IF([2]自有船应收租金!AB575="","",[2]自有船应收租金!AB575)</f>
        <v>69471.31</v>
      </c>
      <c r="I633" s="86" t="str">
        <f>[2]自有船应收租金!Y575</f>
        <v>1.25%佣金/船东费预留</v>
      </c>
    </row>
    <row r="634" s="59" customFormat="1" ht="12" customHeight="1" spans="2:9">
      <c r="B634" s="82" t="str">
        <f>[2]自有船应收租金!B576</f>
        <v>ACACIA LIBRA</v>
      </c>
      <c r="C634" s="82" t="str">
        <f>[2]自有船应收租金!C576</f>
        <v>STM</v>
      </c>
      <c r="D634" s="82" t="str">
        <f>[2]自有船应收租金!F576</f>
        <v>prefinal</v>
      </c>
      <c r="E634" s="82" t="str">
        <f>[2]自有船应收租金!I576</f>
        <v>2019.08.29-2019.08.28</v>
      </c>
      <c r="F634" s="83">
        <f>[2]自有船应收租金!V576</f>
        <v>0</v>
      </c>
      <c r="G634" s="82">
        <f>[2]自有船应收租金!AA576</f>
        <v>-178117.149866667</v>
      </c>
      <c r="H634" s="82">
        <f>IF([2]自有船应收租金!AB576="","",[2]自有船应收租金!AB576)</f>
        <v>-178117.15</v>
      </c>
      <c r="I634" s="86" t="str">
        <f>[2]自有船应收租金!Y576</f>
        <v>船东费</v>
      </c>
    </row>
    <row r="635" s="59" customFormat="1" ht="12" customHeight="1" spans="2:9">
      <c r="B635" s="82" t="str">
        <f>[2]自有船应收租金!B577</f>
        <v>ACACIA MING</v>
      </c>
      <c r="C635" s="82" t="str">
        <f>[2]自有船应收租金!C577</f>
        <v>ONE</v>
      </c>
      <c r="D635" s="82" t="str">
        <f>[2]自有船应收租金!F577</f>
        <v>final</v>
      </c>
      <c r="E635" s="82" t="str">
        <f>[2]自有船应收租金!I577</f>
        <v>2018.10.20-2019.08.27</v>
      </c>
      <c r="F635" s="83">
        <f>[2]自有船应收租金!V577</f>
        <v>0</v>
      </c>
      <c r="G635" s="82">
        <f>[2]自有船应收租金!AA577</f>
        <v>9835.08</v>
      </c>
      <c r="H635" s="82">
        <f>IF([2]自有船应收租金!AB577="","",[2]自有船应收租金!AB577)</f>
        <v>9831.6</v>
      </c>
      <c r="I635" s="86" t="str">
        <f>[2]自有船应收租金!Y577</f>
        <v>1.25%佣金/船东费预留返还/还船检验费/030ew 劳务费</v>
      </c>
    </row>
    <row r="636" s="59" customFormat="1" ht="12" customHeight="1" spans="2:9">
      <c r="B636" s="82" t="str">
        <f>[2]自有船应收租金!B578</f>
        <v>ACACIA TAURUS</v>
      </c>
      <c r="C636" s="82" t="str">
        <f>[2]自有船应收租金!C578</f>
        <v>STM</v>
      </c>
      <c r="D636" s="82" t="str">
        <f>[2]自有船应收租金!F578</f>
        <v>第29期</v>
      </c>
      <c r="E636" s="82" t="str">
        <f>[2]自有船应收租金!I578</f>
        <v>2019.08.31-2019.09.15</v>
      </c>
      <c r="F636" s="83">
        <f>[2]自有船应收租金!V578</f>
        <v>0</v>
      </c>
      <c r="G636" s="82">
        <f>[2]自有船应收租金!AA578</f>
        <v>60650</v>
      </c>
      <c r="H636" s="82">
        <f>IF([2]自有船应收租金!AB578="","",[2]自有船应收租金!AB578)</f>
        <v>60650</v>
      </c>
      <c r="I636" s="86">
        <f>[2]自有船应收租金!Y578</f>
        <v>0</v>
      </c>
    </row>
    <row r="637" s="59" customFormat="1" ht="12" customHeight="1" spans="2:9">
      <c r="B637" s="82" t="str">
        <f>[2]自有船应收租金!B579</f>
        <v>Heung-A Manila</v>
      </c>
      <c r="C637" s="82" t="str">
        <f>[2]自有船应收租金!C579</f>
        <v>SCP</v>
      </c>
      <c r="D637" s="82" t="str">
        <f>[2]自有船应收租金!F579</f>
        <v>第17期</v>
      </c>
      <c r="E637" s="82" t="str">
        <f>[2]自有船应收租金!I579</f>
        <v>2019.08.31-2019.09.15</v>
      </c>
      <c r="F637" s="83">
        <f>[2]自有船应收租金!V579</f>
        <v>0</v>
      </c>
      <c r="G637" s="82">
        <f>[2]自有船应收租金!AA579</f>
        <v>76539.0852739726</v>
      </c>
      <c r="H637" s="82">
        <f>IF([2]自有船应收租金!AB579="","",[2]自有船应收租金!AB579)</f>
        <v>76535.51</v>
      </c>
      <c r="I637" s="86" t="str">
        <f>[2]自有船应收租金!Y579</f>
        <v>1.25%佣金/船东费</v>
      </c>
    </row>
    <row r="638" s="59" customFormat="1" ht="12" customHeight="1" spans="2:9">
      <c r="B638" s="82" t="str">
        <f>[2]自有船应收租金!B580</f>
        <v>ACACIA LIBRA</v>
      </c>
      <c r="C638" s="82" t="str">
        <f>[2]自有船应收租金!C580</f>
        <v>ONE</v>
      </c>
      <c r="D638" s="82" t="str">
        <f>[2]自有船应收租金!F580</f>
        <v>第01期</v>
      </c>
      <c r="E638" s="82" t="str">
        <f>[2]自有船应收租金!I580</f>
        <v>2019.08.31-2019.09.15</v>
      </c>
      <c r="F638" s="83">
        <f>[2]自有船应收租金!V580</f>
        <v>0</v>
      </c>
      <c r="G638" s="82">
        <f>[2]自有船应收租金!AA580</f>
        <v>100082.106164384</v>
      </c>
      <c r="H638" s="82">
        <f>IF([2]自有船应收租金!AB580="","",[2]自有船应收租金!AB580)</f>
        <v>100058.84</v>
      </c>
      <c r="I638" s="86" t="str">
        <f>[2]自有船应收租金!Y580</f>
        <v>1.25%佣金</v>
      </c>
    </row>
    <row r="639" s="59" customFormat="1" ht="12" customHeight="1" spans="2:9">
      <c r="B639" s="82" t="str">
        <f>[2]自有船应收租金!B581</f>
        <v>OPDR LISBOA</v>
      </c>
      <c r="C639" s="82" t="str">
        <f>[2]自有船应收租金!C581</f>
        <v>HEDE</v>
      </c>
      <c r="D639" s="82" t="str">
        <f>[2]自有船应收租金!F581</f>
        <v>第14期</v>
      </c>
      <c r="E639" s="82" t="str">
        <f>[2]自有船应收租金!I581</f>
        <v>2019.09.04-2019.09.19</v>
      </c>
      <c r="F639" s="83">
        <f>[2]自有船应收租金!V581</f>
        <v>0</v>
      </c>
      <c r="G639" s="82">
        <f>[2]自有船应收租金!AA581</f>
        <v>76378</v>
      </c>
      <c r="H639" s="82">
        <f>IF([2]自有船应收租金!AB581="","",[2]自有船应收租金!AB581)</f>
        <v>76378</v>
      </c>
      <c r="I639" s="86" t="str">
        <f>[2]自有船应收租金!Y581</f>
        <v>1913ew 劳务费</v>
      </c>
    </row>
    <row r="640" s="59" customFormat="1" ht="12" customHeight="1" spans="2:9">
      <c r="B640" s="82" t="str">
        <f>[2]自有船应收租金!B582</f>
        <v>ACACIA HAWK</v>
      </c>
      <c r="C640" s="82" t="str">
        <f>[2]自有船应收租金!C582</f>
        <v>CMS</v>
      </c>
      <c r="D640" s="82" t="str">
        <f>[2]自有船应收租金!F582</f>
        <v>第40期</v>
      </c>
      <c r="E640" s="82" t="str">
        <f>[2]自有船应收租金!I582</f>
        <v>2019.09.05-2019.09.20</v>
      </c>
      <c r="F640" s="83">
        <f>[2]自有船应收租金!V582</f>
        <v>0</v>
      </c>
      <c r="G640" s="82">
        <f>[2]自有船应收租金!AA582</f>
        <v>74604.9657534247</v>
      </c>
      <c r="H640" s="82">
        <f>IF([2]自有船应收租金!AB582="","",[2]自有船应收租金!AB582)</f>
        <v>74584.97</v>
      </c>
      <c r="I640" s="86" t="str">
        <f>[2]自有船应收租金!Y582</f>
        <v>1.25%佣金</v>
      </c>
    </row>
    <row r="641" s="59" customFormat="1" ht="12" customHeight="1" spans="2:9">
      <c r="B641" s="82" t="str">
        <f>[2]自有船应收租金!B583</f>
        <v>Heung-A Singapore</v>
      </c>
      <c r="C641" s="82" t="str">
        <f>[2]自有船应收租金!C583</f>
        <v>SNL</v>
      </c>
      <c r="D641" s="82" t="str">
        <f>[2]自有船应收租金!F583</f>
        <v>第19期</v>
      </c>
      <c r="E641" s="82" t="str">
        <f>[2]自有船应收租金!I583</f>
        <v>2019.09.06-2019.09.21</v>
      </c>
      <c r="F641" s="83">
        <f>[2]自有船应收租金!V583</f>
        <v>0</v>
      </c>
      <c r="G641" s="82">
        <f>[2]自有船应收租金!AA583</f>
        <v>67825</v>
      </c>
      <c r="H641" s="82">
        <f>IF([2]自有船应收租金!AB583="","",[2]自有船应收租金!AB583)</f>
        <v>67798.9</v>
      </c>
      <c r="I641" s="86">
        <f>[2]自有船应收租金!Y583</f>
        <v>0</v>
      </c>
    </row>
    <row r="642" s="59" customFormat="1" ht="12" customHeight="1" spans="2:9">
      <c r="B642" s="82" t="str">
        <f>[2]自有船应收租金!B584</f>
        <v>ACACIA ARIES</v>
      </c>
      <c r="C642" s="82" t="str">
        <f>[2]自有船应收租金!C584</f>
        <v>STM</v>
      </c>
      <c r="D642" s="82" t="str">
        <f>[2]自有船应收租金!F584</f>
        <v>第17期</v>
      </c>
      <c r="E642" s="82" t="str">
        <f>[2]自有船应收租金!I584</f>
        <v>2019.09.07-2019.09.22</v>
      </c>
      <c r="F642" s="83">
        <f>[2]自有船应收租金!V584</f>
        <v>0</v>
      </c>
      <c r="G642" s="82">
        <f>[2]自有船应收租金!AA584</f>
        <v>60299.89</v>
      </c>
      <c r="H642" s="82">
        <f>IF([2]自有船应收租金!AB584="","",[2]自有船应收租金!AB584)</f>
        <v>60299.89</v>
      </c>
      <c r="I642" s="86" t="str">
        <f>[2]自有船应收租金!Y584</f>
        <v>船东费</v>
      </c>
    </row>
    <row r="643" s="59" customFormat="1" ht="12" customHeight="1" spans="2:9">
      <c r="B643" s="82" t="str">
        <f>[2]自有船应收租金!B585</f>
        <v>ACACIA MAKOTO</v>
      </c>
      <c r="C643" s="82" t="str">
        <f>[2]自有船应收租金!C585</f>
        <v>STM</v>
      </c>
      <c r="D643" s="82" t="str">
        <f>[2]自有船应收租金!F585</f>
        <v>第30期</v>
      </c>
      <c r="E643" s="82" t="str">
        <f>[2]自有船应收租金!I585</f>
        <v>2019.09.07-2019.09.22</v>
      </c>
      <c r="F643" s="83">
        <f>[2]自有船应收租金!V585</f>
        <v>0</v>
      </c>
      <c r="G643" s="82">
        <f>[2]自有船应收租金!AA585</f>
        <v>87316.55</v>
      </c>
      <c r="H643" s="82">
        <f>IF([2]自有船应收租金!AB585="","",[2]自有船应收租金!AB585)</f>
        <v>87316.55</v>
      </c>
      <c r="I643" s="86" t="str">
        <f>[2]自有船应收租金!Y585</f>
        <v>船东费</v>
      </c>
    </row>
    <row r="644" s="59" customFormat="1" ht="12" customHeight="1" spans="2:9">
      <c r="B644" s="82" t="str">
        <f>[2]自有船应收租金!B586</f>
        <v>ACACIA LEO</v>
      </c>
      <c r="C644" s="82" t="str">
        <f>[2]自有船应收租金!C586</f>
        <v>STM</v>
      </c>
      <c r="D644" s="82" t="str">
        <f>[2]自有船应收租金!F586</f>
        <v>第03期</v>
      </c>
      <c r="E644" s="82" t="str">
        <f>[2]自有船应收租金!I586</f>
        <v>2019.09.08-2019.09.23</v>
      </c>
      <c r="F644" s="83">
        <f>[2]自有船应收租金!V586</f>
        <v>0</v>
      </c>
      <c r="G644" s="82">
        <f>[2]自有船应收租金!AA586</f>
        <v>75700</v>
      </c>
      <c r="H644" s="82">
        <f>IF([2]自有船应收租金!AB586="","",[2]自有船应收租金!AB586)</f>
        <v>75700</v>
      </c>
      <c r="I644" s="86">
        <f>[2]自有船应收租金!Y586</f>
        <v>0</v>
      </c>
    </row>
    <row r="645" s="59" customFormat="1" ht="12" customHeight="1" spans="2:9">
      <c r="B645" s="82" t="str">
        <f>[2]自有船应收租金!B587</f>
        <v>JRS CARINA</v>
      </c>
      <c r="C645" s="82" t="str">
        <f>[2]自有船应收租金!C587</f>
        <v>CCL</v>
      </c>
      <c r="D645" s="82" t="str">
        <f>[2]自有船应收租金!F587</f>
        <v>第30期</v>
      </c>
      <c r="E645" s="82" t="str">
        <f>[2]自有船应收租金!I587</f>
        <v>2019.09.08-2019.09.23</v>
      </c>
      <c r="F645" s="83">
        <f>[2]自有船应收租金!V587</f>
        <v>0</v>
      </c>
      <c r="G645" s="82">
        <f>[2]自有船应收租金!AA587</f>
        <v>70503.33</v>
      </c>
      <c r="H645" s="82">
        <f>IF([2]自有船应收租金!AB587="","",[2]自有船应收租金!AB587)</f>
        <v>70495.04</v>
      </c>
      <c r="I645" s="86" t="str">
        <f>[2]自有船应收租金!Y587</f>
        <v>船东费</v>
      </c>
    </row>
    <row r="646" s="59" customFormat="1" ht="12" customHeight="1" spans="2:9">
      <c r="B646" s="82" t="str">
        <f>[2]自有船应收租金!B588</f>
        <v>ACACIA LAN</v>
      </c>
      <c r="C646" s="82" t="str">
        <f>[2]自有船应收租金!C588</f>
        <v>Heung-A</v>
      </c>
      <c r="D646" s="82" t="str">
        <f>[2]自有船应收租金!F588</f>
        <v>第09期</v>
      </c>
      <c r="E646" s="82" t="str">
        <f>[2]自有船应收租金!I588</f>
        <v>2019.09.10-2019.09.25</v>
      </c>
      <c r="F646" s="83">
        <f>[2]自有船应收租金!V588</f>
        <v>0</v>
      </c>
      <c r="G646" s="82">
        <f>[2]自有船应收租金!AA588</f>
        <v>66512.5</v>
      </c>
      <c r="H646" s="82">
        <f>IF([2]自有船应收租金!AB588="","",[2]自有船应收租金!AB588)</f>
        <v>66497.5</v>
      </c>
      <c r="I646" s="86">
        <f>[2]自有船应收租金!Y588</f>
        <v>0</v>
      </c>
    </row>
    <row r="647" s="59" customFormat="1" ht="12" customHeight="1" spans="2:9">
      <c r="B647" s="82" t="str">
        <f>[2]自有船应收租金!B589</f>
        <v>Heung-A Jakarta </v>
      </c>
      <c r="C647" s="82" t="str">
        <f>[2]自有船应收租金!C589</f>
        <v>Heung-A</v>
      </c>
      <c r="D647" s="82" t="str">
        <f>[2]自有船应收租金!F589</f>
        <v>第34期</v>
      </c>
      <c r="E647" s="82" t="str">
        <f>[2]自有船应收租金!I589</f>
        <v>2019.09.11-2019.09.26</v>
      </c>
      <c r="F647" s="83">
        <f>[2]自有船应收租金!V589</f>
        <v>0</v>
      </c>
      <c r="G647" s="82">
        <f>[2]自有船应收租金!AA589</f>
        <v>80728.125</v>
      </c>
      <c r="H647" s="82">
        <f>IF([2]自有船应收租金!AB589="","",[2]自有船应收租金!AB589)</f>
        <v>80689.84</v>
      </c>
      <c r="I647" s="86" t="str">
        <f>[2]自有船应收租金!Y589</f>
        <v>1.25%佣金</v>
      </c>
    </row>
    <row r="648" s="59" customFormat="1" ht="12" customHeight="1" spans="2:9">
      <c r="B648" s="82" t="str">
        <f>[2]自有船应收租金!B590</f>
        <v>JRS CORVUS</v>
      </c>
      <c r="C648" s="82" t="str">
        <f>[2]自有船应收租金!C590</f>
        <v>ONE</v>
      </c>
      <c r="D648" s="82" t="str">
        <f>[2]自有船应收租金!F590</f>
        <v>第35期</v>
      </c>
      <c r="E648" s="82" t="str">
        <f>[2]自有船应收租金!I590</f>
        <v>2019.09.12-2019.09.27</v>
      </c>
      <c r="F648" s="83">
        <f>[2]自有船应收租金!V590</f>
        <v>0</v>
      </c>
      <c r="G648" s="82">
        <f>[2]自有船应收租金!AA590</f>
        <v>74900.8561643836</v>
      </c>
      <c r="H648" s="82">
        <f>IF([2]自有船应收租金!AB590="","",[2]自有船应收租金!AB590)</f>
        <v>0</v>
      </c>
      <c r="I648" s="86" t="str">
        <f>[2]自有船应收租金!Y590</f>
        <v>1.25%佣金</v>
      </c>
    </row>
    <row r="649" s="59" customFormat="1" ht="12" customHeight="1" spans="2:9">
      <c r="B649" s="82" t="str">
        <f>[2]自有船应收租金!B591</f>
        <v>ACACIA VIRGO</v>
      </c>
      <c r="C649" s="82" t="str">
        <f>[2]自有船应收租金!C591</f>
        <v>ONE</v>
      </c>
      <c r="D649" s="82" t="str">
        <f>[2]自有船应收租金!F591</f>
        <v>第06期</v>
      </c>
      <c r="E649" s="82" t="str">
        <f>[2]自有船应收租金!I591</f>
        <v>2019.09.14-2019.09.29</v>
      </c>
      <c r="F649" s="83">
        <f>[2]自有船应收租金!V591</f>
        <v>0</v>
      </c>
      <c r="G649" s="82">
        <f>[2]自有船应收租金!AA591</f>
        <v>99937.2061643836</v>
      </c>
      <c r="H649" s="82">
        <f>IF([2]自有船应收租金!AB591="","",[2]自有船应收租金!AB591)</f>
        <v>99913.92</v>
      </c>
      <c r="I649" s="86" t="str">
        <f>[2]自有船应收租金!Y591</f>
        <v>1.25%佣金/船东费</v>
      </c>
    </row>
    <row r="650" s="59" customFormat="1" ht="12" customHeight="1" spans="2:9">
      <c r="B650" s="82" t="str">
        <f>[2]自有船应收租金!B592</f>
        <v>ACACIA TAURUS</v>
      </c>
      <c r="C650" s="82" t="str">
        <f>[2]自有船应收租金!C592</f>
        <v>STM</v>
      </c>
      <c r="D650" s="82" t="str">
        <f>[2]自有船应收租金!F592</f>
        <v>第30期</v>
      </c>
      <c r="E650" s="82" t="str">
        <f>[2]自有船应收租金!I592</f>
        <v>2019.09.15-2019.09.30</v>
      </c>
      <c r="F650" s="83">
        <f>[2]自有船应收租金!V592</f>
        <v>0</v>
      </c>
      <c r="G650" s="82">
        <f>[2]自有船应收租金!AA592</f>
        <v>60061.25</v>
      </c>
      <c r="H650" s="82">
        <f>IF([2]自有船应收租金!AB592="","",[2]自有船应收租金!AB592)</f>
        <v>60061.25</v>
      </c>
      <c r="I650" s="86" t="str">
        <f>[2]自有船应收租金!Y592</f>
        <v>船东费</v>
      </c>
    </row>
    <row r="651" s="59" customFormat="1" ht="12" customHeight="1" spans="2:9">
      <c r="B651" s="82" t="str">
        <f>[2]自有船应收租金!B593</f>
        <v>Heung-A Manila</v>
      </c>
      <c r="C651" s="82" t="str">
        <f>[2]自有船应收租金!C593</f>
        <v>SCP</v>
      </c>
      <c r="D651" s="82" t="str">
        <f>[2]自有船应收租金!F593</f>
        <v>第18期</v>
      </c>
      <c r="E651" s="82" t="str">
        <f>[2]自有船应收租金!I593</f>
        <v>2019.09.15-2019.09.30</v>
      </c>
      <c r="F651" s="83">
        <f>[2]自有船应收租金!V593</f>
        <v>0</v>
      </c>
      <c r="G651" s="82">
        <f>[2]自有船应收租金!AA593</f>
        <v>78670.9752739726</v>
      </c>
      <c r="H651" s="82">
        <f>IF([2]自有船应收租金!AB593="","",[2]自有船应收租金!AB593)</f>
        <v>78667.37</v>
      </c>
      <c r="I651" s="86" t="str">
        <f>[2]自有船应收租金!Y593</f>
        <v>1.25%佣金/船东费</v>
      </c>
    </row>
    <row r="652" s="59" customFormat="1" ht="12" customHeight="1" spans="2:9">
      <c r="B652" s="82" t="str">
        <f>[2]自有船应收租金!B594</f>
        <v>ACACIA LIBRA</v>
      </c>
      <c r="C652" s="82" t="str">
        <f>[2]自有船应收租金!C594</f>
        <v>ONE</v>
      </c>
      <c r="D652" s="82" t="str">
        <f>[2]自有船应收租金!F594</f>
        <v>第02期</v>
      </c>
      <c r="E652" s="82" t="str">
        <f>[2]自有船应收租金!I594</f>
        <v>2019.09.15-2019.09.30</v>
      </c>
      <c r="F652" s="83">
        <f>[2]自有船应收租金!V594</f>
        <v>0</v>
      </c>
      <c r="G652" s="82">
        <f>[2]自有船应收租金!AA594</f>
        <v>85201.5361643835</v>
      </c>
      <c r="H652" s="82">
        <f>IF([2]自有船应收租金!AB594="","",[2]自有船应收租金!AB594)</f>
        <v>85178.28</v>
      </c>
      <c r="I652" s="86" t="str">
        <f>[2]自有船应收租金!Y594</f>
        <v>1.25%佣金/（19.9.16 2200-9.18 0336GMT 1.2333天停租）</v>
      </c>
    </row>
    <row r="653" s="59" customFormat="1" ht="12" customHeight="1" spans="2:9">
      <c r="B653" s="82" t="str">
        <f>[2]自有船应收租金!B595</f>
        <v>OPDR LISBOA</v>
      </c>
      <c r="C653" s="82" t="str">
        <f>[2]自有船应收租金!C595</f>
        <v>HEDE</v>
      </c>
      <c r="D653" s="82" t="str">
        <f>[2]自有船应收租金!F595</f>
        <v>第15期</v>
      </c>
      <c r="E653" s="82" t="str">
        <f>[2]自有船应收租金!I595</f>
        <v>2019.09.19-2019.10.04</v>
      </c>
      <c r="F653" s="83">
        <f>[2]自有船应收租金!V595</f>
        <v>0</v>
      </c>
      <c r="G653" s="82">
        <f>[2]自有船应收租金!AA595</f>
        <v>76750</v>
      </c>
      <c r="H653" s="82">
        <f>IF([2]自有船应收租金!AB595="","",[2]自有船应收租金!AB595)</f>
        <v>76750</v>
      </c>
      <c r="I653" s="86" t="str">
        <f>[2]自有船应收租金!Y595</f>
        <v>1914ew 劳务费</v>
      </c>
    </row>
    <row r="654" s="59" customFormat="1" ht="12" customHeight="1" spans="2:9">
      <c r="B654" s="82" t="str">
        <f>[2]自有船应收租金!B596</f>
        <v>ACACIA HAWK</v>
      </c>
      <c r="C654" s="82" t="str">
        <f>[2]自有船应收租金!C596</f>
        <v>CMS</v>
      </c>
      <c r="D654" s="82" t="str">
        <f>[2]自有船应收租金!F596</f>
        <v>第41期</v>
      </c>
      <c r="E654" s="82" t="str">
        <f>[2]自有船应收租金!I596</f>
        <v>2019.09.20-2019.10.05</v>
      </c>
      <c r="F654" s="83">
        <f>[2]自有船应收租金!V596</f>
        <v>0</v>
      </c>
      <c r="G654" s="82">
        <f>[2]自有船应收租金!AA596</f>
        <v>75542.4657534247</v>
      </c>
      <c r="H654" s="82">
        <f>IF([2]自有船应收租金!AB596="","",[2]自有船应收租金!AB596)</f>
        <v>75522.47</v>
      </c>
      <c r="I654" s="86">
        <f>[2]自有船应收租金!Y596</f>
        <v>0</v>
      </c>
    </row>
    <row r="655" s="59" customFormat="1" ht="12" customHeight="1" spans="2:9">
      <c r="B655" s="82" t="str">
        <f>[2]自有船应收租金!B597</f>
        <v>ACACIA MING</v>
      </c>
      <c r="C655" s="82" t="str">
        <f>[2]自有船应收租金!C597</f>
        <v>KMTC</v>
      </c>
      <c r="D655" s="82" t="str">
        <f>[2]自有船应收租金!F597</f>
        <v>第01期</v>
      </c>
      <c r="E655" s="82" t="str">
        <f>[2]自有船应收租金!I597</f>
        <v>2019.09.21-2019.10.06</v>
      </c>
      <c r="F655" s="83">
        <f>[2]自有船应收租金!V597</f>
        <v>0</v>
      </c>
      <c r="G655" s="82">
        <f>[2]自有船应收租金!AA597</f>
        <v>40206.9125</v>
      </c>
      <c r="H655" s="82">
        <f>IF([2]自有船应收租金!AB597="","",[2]自有船应收租金!AB597)</f>
        <v>40193.64</v>
      </c>
      <c r="I655" s="86" t="str">
        <f>[2]自有船应收租金!Y597</f>
        <v>1.25%佣金</v>
      </c>
    </row>
    <row r="656" s="59" customFormat="1" ht="12" customHeight="1" spans="2:9">
      <c r="B656" s="82" t="str">
        <f>[2]自有船应收租金!B598</f>
        <v>Heung-A Singapore</v>
      </c>
      <c r="C656" s="82" t="str">
        <f>[2]自有船应收租金!C598</f>
        <v>SNL</v>
      </c>
      <c r="D656" s="82" t="str">
        <f>[2]自有船应收租金!F598</f>
        <v>第20期</v>
      </c>
      <c r="E656" s="82" t="str">
        <f>[2]自有船应收租金!I598</f>
        <v>2019.09.21-2019.10.06</v>
      </c>
      <c r="F656" s="83">
        <f>[2]自有船应收租金!V598</f>
        <v>0</v>
      </c>
      <c r="G656" s="82">
        <f>[2]自有船应收租金!AA598</f>
        <v>64796.45</v>
      </c>
      <c r="H656" s="82">
        <f>IF([2]自有船应收租金!AB598="","",[2]自有船应收租金!AB598)</f>
        <v>64770.34</v>
      </c>
      <c r="I656" s="86" t="str">
        <f>[2]自有船应收租金!Y598</f>
        <v>船东费</v>
      </c>
    </row>
    <row r="657" s="59" customFormat="1" ht="12" customHeight="1" spans="2:9">
      <c r="B657" s="82" t="str">
        <f>[2]自有船应收租金!B599</f>
        <v>ACACIA ARIES</v>
      </c>
      <c r="C657" s="82" t="str">
        <f>[2]自有船应收租金!C599</f>
        <v>STM</v>
      </c>
      <c r="D657" s="82" t="str">
        <f>[2]自有船应收租金!F599</f>
        <v>第18期</v>
      </c>
      <c r="E657" s="82" t="str">
        <f>[2]自有船应收租金!I599</f>
        <v>2019.09.22-2019.10.07</v>
      </c>
      <c r="F657" s="83">
        <f>[2]自有船应收租金!V599</f>
        <v>0</v>
      </c>
      <c r="G657" s="82">
        <f>[2]自有船应收租金!AA599</f>
        <v>60650</v>
      </c>
      <c r="H657" s="82">
        <f>IF([2]自有船应收租金!AB599="","",[2]自有船应收租金!AB599)</f>
        <v>60650</v>
      </c>
      <c r="I657" s="86">
        <f>[2]自有船应收租金!Y599</f>
        <v>0</v>
      </c>
    </row>
    <row r="658" s="59" customFormat="1" ht="12" customHeight="1" spans="2:9">
      <c r="B658" s="82" t="str">
        <f>[2]自有船应收租金!B600</f>
        <v>ACACIA MAKOTO</v>
      </c>
      <c r="C658" s="82" t="str">
        <f>[2]自有船应收租金!C600</f>
        <v>STM</v>
      </c>
      <c r="D658" s="82" t="str">
        <f>[2]自有船应收租金!F600</f>
        <v>第31期</v>
      </c>
      <c r="E658" s="82" t="str">
        <f>[2]自有船应收租金!I600</f>
        <v>2019.09.22-2019.10.07</v>
      </c>
      <c r="F658" s="83">
        <f>[2]自有船应收租金!V600</f>
        <v>0</v>
      </c>
      <c r="G658" s="82">
        <f>[2]自有船应收租金!AA600</f>
        <v>91200</v>
      </c>
      <c r="H658" s="82">
        <f>IF([2]自有船应收租金!AB600="","",[2]自有船应收租金!AB600)</f>
        <v>91200</v>
      </c>
      <c r="I658" s="86">
        <f>[2]自有船应收租金!Y600</f>
        <v>0</v>
      </c>
    </row>
    <row r="659" s="59" customFormat="1" ht="12" customHeight="1" spans="2:9">
      <c r="B659" s="82" t="str">
        <f>[2]自有船应收租金!B601</f>
        <v>ACACIA LEO</v>
      </c>
      <c r="C659" s="82" t="str">
        <f>[2]自有船应收租金!C601</f>
        <v>STM</v>
      </c>
      <c r="D659" s="82" t="str">
        <f>[2]自有船应收租金!F601</f>
        <v>第04期</v>
      </c>
      <c r="E659" s="82" t="str">
        <f>[2]自有船应收租金!I601</f>
        <v>2019.09.23-2019.10.08</v>
      </c>
      <c r="F659" s="83">
        <f>[2]自有船应收租金!V601</f>
        <v>0</v>
      </c>
      <c r="G659" s="82">
        <f>[2]自有船应收租金!AA601</f>
        <v>75700</v>
      </c>
      <c r="H659" s="82">
        <f>IF([2]自有船应收租金!AB601="","",[2]自有船应收租金!AB601)</f>
        <v>75700</v>
      </c>
      <c r="I659" s="86">
        <f>[2]自有船应收租金!Y601</f>
        <v>0</v>
      </c>
    </row>
    <row r="660" s="59" customFormat="1" ht="12" customHeight="1" spans="2:9">
      <c r="B660" s="82" t="str">
        <f>[2]自有船应收租金!B602</f>
        <v>JRS CARINA</v>
      </c>
      <c r="C660" s="82" t="str">
        <f>[2]自有船应收租金!C602</f>
        <v>CCL</v>
      </c>
      <c r="D660" s="82" t="str">
        <f>[2]自有船应收租金!F602</f>
        <v>第31期</v>
      </c>
      <c r="E660" s="82" t="str">
        <f>[2]自有船应收租金!I602</f>
        <v>2019.09.23-2019.10.08</v>
      </c>
      <c r="F660" s="83">
        <f>[2]自有船应收租金!V602</f>
        <v>0</v>
      </c>
      <c r="G660" s="82">
        <f>[2]自有船应收租金!AA602</f>
        <v>65112.94</v>
      </c>
      <c r="H660" s="82">
        <f>IF([2]自有船应收租金!AB602="","",[2]自有船应收租金!AB602)</f>
        <v>65110.54</v>
      </c>
      <c r="I660" s="86" t="str">
        <f>[2]自有船应收租金!Y602</f>
        <v>船东费</v>
      </c>
    </row>
    <row r="661" s="59" customFormat="1" ht="12" customHeight="1" spans="2:9">
      <c r="B661" s="82" t="str">
        <f>[2]自有船应收租金!B603</f>
        <v>ACACIA LAN</v>
      </c>
      <c r="C661" s="82" t="str">
        <f>[2]自有船应收租金!C603</f>
        <v>Heung-A</v>
      </c>
      <c r="D661" s="82" t="str">
        <f>[2]自有船应收租金!F603</f>
        <v>第10期</v>
      </c>
      <c r="E661" s="82" t="str">
        <f>[2]自有船应收租金!I603</f>
        <v>2019.09.25-2019.10.10</v>
      </c>
      <c r="F661" s="83">
        <f>[2]自有船应收租金!V603</f>
        <v>0</v>
      </c>
      <c r="G661" s="82">
        <f>[2]自有船应收租金!AA603</f>
        <v>66512.5</v>
      </c>
      <c r="H661" s="82">
        <f>IF([2]自有船应收租金!AB603="","",[2]自有船应收租金!AB603)</f>
        <v>66497.5</v>
      </c>
      <c r="I661" s="86">
        <f>[2]自有船应收租金!Y603</f>
        <v>0</v>
      </c>
    </row>
    <row r="662" s="59" customFormat="1" ht="12" customHeight="1" spans="2:9">
      <c r="B662" s="82" t="str">
        <f>[2]自有船应收租金!B604</f>
        <v>Heung-A Jakarta </v>
      </c>
      <c r="C662" s="82" t="str">
        <f>[2]自有船应收租金!C604</f>
        <v>Heung-A</v>
      </c>
      <c r="D662" s="82" t="str">
        <f>[2]自有船应收租金!F604</f>
        <v>第35期</v>
      </c>
      <c r="E662" s="82" t="str">
        <f>[2]自有船应收租金!I604</f>
        <v>2019.09.26-2019.10.11</v>
      </c>
      <c r="F662" s="83">
        <f>[2]自有船应收租金!V604</f>
        <v>0</v>
      </c>
      <c r="G662" s="82">
        <f>[2]自有船应收租金!AA604</f>
        <v>80728.125</v>
      </c>
      <c r="H662" s="82">
        <f>IF([2]自有船应收租金!AB604="","",[2]自有船应收租金!AB604)</f>
        <v>80689.85</v>
      </c>
      <c r="I662" s="86" t="str">
        <f>[2]自有船应收租金!Y604</f>
        <v>1.25%佣金</v>
      </c>
    </row>
    <row r="663" s="59" customFormat="1" ht="12" customHeight="1" spans="2:9">
      <c r="B663" s="82" t="str">
        <f>[2]自有船应收租金!B605</f>
        <v>JRS CORVUS</v>
      </c>
      <c r="C663" s="82" t="str">
        <f>[2]自有船应收租金!C605</f>
        <v>ONE</v>
      </c>
      <c r="D663" s="82" t="str">
        <f>[2]自有船应收租金!F605</f>
        <v>prefinal</v>
      </c>
      <c r="E663" s="82" t="str">
        <f>[2]自有船应收租金!I605</f>
        <v>2019.09.27-2019.10.07</v>
      </c>
      <c r="F663" s="83">
        <f>[2]自有船应收租金!V605</f>
        <v>0</v>
      </c>
      <c r="G663" s="82">
        <f>[2]自有船应收租金!AA605</f>
        <v>-75950.5072739726</v>
      </c>
      <c r="H663" s="82">
        <f>IF([2]自有船应收租金!AB605="","",[2]自有船应收租金!AB605)</f>
        <v>0</v>
      </c>
      <c r="I663" s="86" t="str">
        <f>[2]自有船应收租金!Y605</f>
        <v>1.25%佣金/停租（19.09.14 1218-09.20 0712 5.7875天）/船东费预留/船东费</v>
      </c>
    </row>
    <row r="664" s="59" customFormat="1" ht="12" customHeight="1" spans="2:9">
      <c r="B664" s="82" t="str">
        <f>[2]自有船应收租金!B606</f>
        <v>ACACIA VIRGO</v>
      </c>
      <c r="C664" s="82" t="str">
        <f>[2]自有船应收租金!C606</f>
        <v>ONE</v>
      </c>
      <c r="D664" s="82" t="str">
        <f>[2]自有船应收租金!F606</f>
        <v>final</v>
      </c>
      <c r="E664" s="82" t="str">
        <f>[2]自有船应收租金!I606</f>
        <v>2019.09.29-2019.10.01</v>
      </c>
      <c r="F664" s="83">
        <f>[2]自有船应收租金!V606</f>
        <v>0</v>
      </c>
      <c r="G664" s="82">
        <f>[2]自有船应收租金!AA606</f>
        <v>-8325.19146164386</v>
      </c>
      <c r="H664" s="82">
        <f>IF([2]自有船应收租金!AB606="","",[2]自有船应收租金!AB606)</f>
        <v>-8325.19</v>
      </c>
      <c r="I664" s="86" t="str">
        <f>[2]自有船应收租金!Y606</f>
        <v>1.25%佣金/927e劳务费/停租（8.20-8.24 4天）（7.17 0418-7.19 1850 2.6056天）（7.20 2300-7.24 0055 3.07986天）/船东费/交还船检验费</v>
      </c>
    </row>
    <row r="665" s="59" customFormat="1" ht="12" customHeight="1" spans="2:9">
      <c r="B665" s="82" t="str">
        <f>[2]自有船应收租金!B607</f>
        <v>ACACIA VIRGO</v>
      </c>
      <c r="C665" s="82" t="str">
        <f>[2]自有船应收租金!C607</f>
        <v>LYGCK</v>
      </c>
      <c r="D665" s="82" t="str">
        <f>[2]自有船应收租金!F607</f>
        <v>final</v>
      </c>
      <c r="E665" s="82" t="str">
        <f>[2]自有船应收租金!I607</f>
        <v>2019.06.22-2019.06.30</v>
      </c>
      <c r="F665" s="83">
        <f>[2]自有船应收租金!V607</f>
        <v>0</v>
      </c>
      <c r="G665" s="82">
        <f>[2]自有船应收租金!AA607</f>
        <v>525</v>
      </c>
      <c r="H665" s="82">
        <f>IF([2]自有船应收租金!AB607="","",[2]自有船应收租金!AB607)</f>
        <v>521.41</v>
      </c>
      <c r="I665" s="86" t="str">
        <f>[2]自有船应收租金!Y607</f>
        <v>船员劳务费</v>
      </c>
    </row>
    <row r="666" s="59" customFormat="1" ht="12" customHeight="1" spans="2:9">
      <c r="B666" s="82" t="str">
        <f>[2]自有船应收租金!B608</f>
        <v>JRS CORVUS</v>
      </c>
      <c r="C666" s="82" t="str">
        <f>[2]自有船应收租金!C608</f>
        <v>ONE</v>
      </c>
      <c r="D666" s="82" t="str">
        <f>[2]自有船应收租金!F608</f>
        <v>final</v>
      </c>
      <c r="E666" s="82" t="str">
        <f>[2]自有船应收租金!I608</f>
        <v>2019.09.27-2019.10.07</v>
      </c>
      <c r="F666" s="83">
        <f>[2]自有船应收租金!V608</f>
        <v>0</v>
      </c>
      <c r="G666" s="82">
        <f>[2]自有船应收租金!AA608</f>
        <v>4212.74</v>
      </c>
      <c r="H666" s="82">
        <f>IF([2]自有船应收租金!AB608="","",[2]自有船应收租金!AB608)</f>
        <v>3159.67</v>
      </c>
      <c r="I666" s="86" t="str">
        <f>[2]自有船应收租金!Y608</f>
        <v>船东费预留返还/还船检验费/船东费</v>
      </c>
    </row>
    <row r="667" s="59" customFormat="1" ht="12" customHeight="1" spans="2:9">
      <c r="B667" s="82" t="str">
        <f>[2]自有船应收租金!B609</f>
        <v>ACACIA TAURUS</v>
      </c>
      <c r="C667" s="82" t="str">
        <f>[2]自有船应收租金!C609</f>
        <v>STM</v>
      </c>
      <c r="D667" s="82" t="str">
        <f>[2]自有船应收租金!F609</f>
        <v>第31期</v>
      </c>
      <c r="E667" s="82" t="str">
        <f>[2]自有船应收租金!I609</f>
        <v>2019.09.30-2019.10.15</v>
      </c>
      <c r="F667" s="83">
        <f>[2]自有船应收租金!V609</f>
        <v>0</v>
      </c>
      <c r="G667" s="82">
        <f>[2]自有船应收租金!AA609</f>
        <v>60650</v>
      </c>
      <c r="H667" s="82">
        <f>IF([2]自有船应收租金!AB609="","",[2]自有船应收租金!AB609)</f>
        <v>60650</v>
      </c>
      <c r="I667" s="86">
        <f>[2]自有船应收租金!Y609</f>
        <v>0</v>
      </c>
    </row>
    <row r="668" s="59" customFormat="1" ht="12" customHeight="1" spans="2:9">
      <c r="B668" s="82" t="str">
        <f>[2]自有船应收租金!B610</f>
        <v>Heung-A Manila</v>
      </c>
      <c r="C668" s="82" t="str">
        <f>[2]自有船应收租金!C610</f>
        <v>SCP</v>
      </c>
      <c r="D668" s="82" t="str">
        <f>[2]自有船应收租金!F610</f>
        <v>第19期</v>
      </c>
      <c r="E668" s="82" t="str">
        <f>[2]自有船应收租金!I610</f>
        <v>2019.09.30-2019.10.15</v>
      </c>
      <c r="F668" s="83">
        <f>[2]自有船应收租金!V610</f>
        <v>0</v>
      </c>
      <c r="G668" s="82">
        <f>[2]自有船应收租金!AA610</f>
        <v>79522.8552739726</v>
      </c>
      <c r="H668" s="82">
        <f>IF([2]自有船应收租金!AB610="","",[2]自有船应收租金!AB610)</f>
        <v>79519.27</v>
      </c>
      <c r="I668" s="86" t="str">
        <f>[2]自有船应收租金!Y610</f>
        <v>1.25%佣金/船东费</v>
      </c>
    </row>
    <row r="669" s="59" customFormat="1" ht="12" customHeight="1" spans="2:9">
      <c r="B669" s="82" t="str">
        <f>[2]自有船应收租金!B611</f>
        <v>ACACIA LIBRA</v>
      </c>
      <c r="C669" s="82" t="str">
        <f>[2]自有船应收租金!C611</f>
        <v>ONE</v>
      </c>
      <c r="D669" s="82" t="str">
        <f>[2]自有船应收租金!F611</f>
        <v>第03期</v>
      </c>
      <c r="E669" s="82" t="str">
        <f>[2]自有船应收租金!I611</f>
        <v>2019.09.30-2019.10.15</v>
      </c>
      <c r="F669" s="83">
        <f>[2]自有船应收租金!V611</f>
        <v>0</v>
      </c>
      <c r="G669" s="82">
        <f>[2]自有船应收租金!AA611</f>
        <v>254761.756164384</v>
      </c>
      <c r="H669" s="82" t="str">
        <f>IF([2]自有船应收租金!AB611="","",[2]自有船应收租金!AB611)</f>
        <v/>
      </c>
      <c r="I669" s="86" t="str">
        <f>[2]自有船应收租金!Y611</f>
        <v>1.25%佣金</v>
      </c>
    </row>
    <row r="670" s="59" customFormat="1" ht="12" customHeight="1" spans="2:9">
      <c r="B670" s="82" t="str">
        <f>[2]自有船应收租金!B612</f>
        <v>ACACIA VIRGO</v>
      </c>
      <c r="C670" s="82" t="str">
        <f>[2]自有船应收租金!C612</f>
        <v>Heung-A</v>
      </c>
      <c r="D670" s="82" t="str">
        <f>[2]自有船应收租金!F612</f>
        <v>第01期</v>
      </c>
      <c r="E670" s="82" t="str">
        <f>[2]自有船应收租金!I612</f>
        <v>2019.10.04-2019.10.19</v>
      </c>
      <c r="F670" s="83">
        <f>[2]自有船应收租金!V612</f>
        <v>0</v>
      </c>
      <c r="G670" s="82">
        <f>[2]自有船应收租金!AA612</f>
        <v>100150</v>
      </c>
      <c r="H670" s="82">
        <f>IF([2]自有船应收租金!AB612="","",[2]自有船应收租金!AB612)</f>
        <v>100131.36</v>
      </c>
      <c r="I670" s="86" t="str">
        <f>[2]自有船应收租金!Y612</f>
        <v>1.25%佣金</v>
      </c>
    </row>
    <row r="671" s="59" customFormat="1" ht="12" customHeight="1" spans="2:9">
      <c r="B671" s="82" t="str">
        <f>[2]自有船应收租金!B613</f>
        <v>OPDR LISBOA</v>
      </c>
      <c r="C671" s="82" t="str">
        <f>[2]自有船应收租金!C613</f>
        <v>HEDE</v>
      </c>
      <c r="D671" s="82" t="str">
        <f>[2]自有船应收租金!F613</f>
        <v>第16期</v>
      </c>
      <c r="E671" s="82" t="str">
        <f>[2]自有船应收租金!I613</f>
        <v>2019.10.04-2019.10.19</v>
      </c>
      <c r="F671" s="83">
        <f>[2]自有船应收租金!V613</f>
        <v>0</v>
      </c>
      <c r="G671" s="82">
        <f>[2]自有船应收租金!AA613</f>
        <v>77756</v>
      </c>
      <c r="H671" s="82">
        <f>IF([2]自有船应收租金!AB613="","",[2]自有船应收租金!AB613)</f>
        <v>77756</v>
      </c>
      <c r="I671" s="86" t="str">
        <f>[2]自有船应收租金!Y613</f>
        <v>1915ew-1916ew 劳务费</v>
      </c>
    </row>
    <row r="672" s="59" customFormat="1" ht="12" customHeight="1" spans="2:9">
      <c r="B672" s="82" t="str">
        <f>[2]自有船应收租金!B614</f>
        <v>ACACIA HAWK</v>
      </c>
      <c r="C672" s="82" t="str">
        <f>[2]自有船应收租金!C614</f>
        <v>CMS</v>
      </c>
      <c r="D672" s="82" t="str">
        <f>[2]自有船应收租金!F614</f>
        <v>第42期</v>
      </c>
      <c r="E672" s="82" t="str">
        <f>[2]自有船应收租金!I614</f>
        <v>2019.10.05-2019.10.20</v>
      </c>
      <c r="F672" s="83">
        <f>[2]自有船应收租金!V614</f>
        <v>0</v>
      </c>
      <c r="G672" s="82">
        <f>[2]自有船应收租金!AA614</f>
        <v>75542.4657534247</v>
      </c>
      <c r="H672" s="82">
        <f>IF([2]自有船应收租金!AB614="","",[2]自有船应收租金!AB614)</f>
        <v>75522.47</v>
      </c>
      <c r="I672" s="86">
        <f>[2]自有船应收租金!Y614</f>
        <v>0</v>
      </c>
    </row>
    <row r="673" s="59" customFormat="1" ht="12" customHeight="1" spans="2:9">
      <c r="B673" s="82" t="str">
        <f>[2]自有船应收租金!B615</f>
        <v>ACACIA MING</v>
      </c>
      <c r="C673" s="82" t="str">
        <f>[2]自有船应收租金!C615</f>
        <v>KMTC</v>
      </c>
      <c r="D673" s="82" t="str">
        <f>[2]自有船应收租金!F615</f>
        <v>第02期</v>
      </c>
      <c r="E673" s="82" t="str">
        <f>[2]自有船应收租金!I615</f>
        <v>2019.10.06-2019.10.21</v>
      </c>
      <c r="F673" s="83">
        <f>[2]自有船应收租金!V615</f>
        <v>0</v>
      </c>
      <c r="G673" s="82">
        <f>[2]自有船应收租金!AA615</f>
        <v>167029.19</v>
      </c>
      <c r="H673" s="82">
        <f>IF([2]自有船应收租金!AB615="","",[2]自有船应收租金!AB615)</f>
        <v>167027.28</v>
      </c>
      <c r="I673" s="86" t="str">
        <f>[2]自有船应收租金!Y615</f>
        <v>1.25%佣金/交船检验费</v>
      </c>
    </row>
    <row r="674" s="59" customFormat="1" ht="12" customHeight="1" spans="2:9">
      <c r="B674" s="82" t="str">
        <f>[2]自有船应收租金!B616</f>
        <v>Heung-A Singapore</v>
      </c>
      <c r="C674" s="82" t="str">
        <f>[2]自有船应收租金!C616</f>
        <v>SNL</v>
      </c>
      <c r="D674" s="82" t="str">
        <f>[2]自有船应收租金!F616</f>
        <v>final</v>
      </c>
      <c r="E674" s="82" t="str">
        <f>[2]自有船应收租金!I616</f>
        <v>2019.10.06-2019.10.10</v>
      </c>
      <c r="F674" s="83">
        <f>[2]自有船应收租金!V616</f>
        <v>0</v>
      </c>
      <c r="G674" s="82">
        <f>[2]自有船应收租金!AA616</f>
        <v>-58435.1141666667</v>
      </c>
      <c r="H674" s="82">
        <f>IF([2]自有船应收租金!AB616="","",[2]自有船应收租金!AB616)</f>
        <v>-58435.11</v>
      </c>
      <c r="I674" s="86" t="str">
        <f>[2]自有船应收租金!Y616</f>
        <v>还船检验费</v>
      </c>
    </row>
    <row r="675" s="59" customFormat="1" ht="12" customHeight="1" spans="2:9">
      <c r="B675" s="82" t="str">
        <f>[2]自有船应收租金!B617</f>
        <v>ACACIA ARIES</v>
      </c>
      <c r="C675" s="82" t="str">
        <f>[2]自有船应收租金!C617</f>
        <v>STM</v>
      </c>
      <c r="D675" s="82" t="str">
        <f>[2]自有船应收租金!F617</f>
        <v>第19期</v>
      </c>
      <c r="E675" s="82" t="str">
        <f>[2]自有船应收租金!I617</f>
        <v>2019.10.07-2019.10.22</v>
      </c>
      <c r="F675" s="83">
        <f>[2]自有船应收租金!V617</f>
        <v>0</v>
      </c>
      <c r="G675" s="82">
        <f>[2]自有船应收租金!AA617</f>
        <v>60650</v>
      </c>
      <c r="H675" s="82">
        <f>IF([2]自有船应收租金!AB617="","",[2]自有船应收租金!AB617)</f>
        <v>60650</v>
      </c>
      <c r="I675" s="86">
        <f>[2]自有船应收租金!Y617</f>
        <v>0</v>
      </c>
    </row>
    <row r="676" s="59" customFormat="1" ht="12" customHeight="1" spans="2:9">
      <c r="B676" s="82" t="str">
        <f>[2]自有船应收租金!B618</f>
        <v>ACACIA MAKOTO</v>
      </c>
      <c r="C676" s="82" t="str">
        <f>[2]自有船应收租金!C618</f>
        <v>STM</v>
      </c>
      <c r="D676" s="82" t="str">
        <f>[2]自有船应收租金!F618</f>
        <v>第32期</v>
      </c>
      <c r="E676" s="82" t="str">
        <f>[2]自有船应收租金!I618</f>
        <v>2019.10.07-2019.10.22</v>
      </c>
      <c r="F676" s="83">
        <f>[2]自有船应收租金!V618</f>
        <v>0</v>
      </c>
      <c r="G676" s="82">
        <f>[2]自有船应收租金!AA618</f>
        <v>91200</v>
      </c>
      <c r="H676" s="82">
        <f>IF([2]自有船应收租金!AB618="","",[2]自有船应收租金!AB618)</f>
        <v>91200</v>
      </c>
      <c r="I676" s="86">
        <f>[2]自有船应收租金!Y618</f>
        <v>0</v>
      </c>
    </row>
    <row r="677" s="59" customFormat="1" ht="12" customHeight="1" spans="2:9">
      <c r="B677" s="82" t="str">
        <f>[2]自有船应收租金!B619</f>
        <v>ACACIA LEO</v>
      </c>
      <c r="C677" s="82" t="str">
        <f>[2]自有船应收租金!C619</f>
        <v>STM</v>
      </c>
      <c r="D677" s="82" t="str">
        <f>[2]自有船应收租金!F619</f>
        <v>prefinal</v>
      </c>
      <c r="E677" s="82" t="str">
        <f>[2]自有船应收租金!I619</f>
        <v>2019.10.08-2019.10.29</v>
      </c>
      <c r="F677" s="83">
        <f>[2]自有船应收租金!V619</f>
        <v>0</v>
      </c>
      <c r="G677" s="82">
        <f>[2]自有船应收租金!AA619</f>
        <v>-158670.300666667</v>
      </c>
      <c r="H677" s="82">
        <f>IF([2]自有船应收租金!AB619="","",[2]自有船应收租金!AB619)</f>
        <v>-158670.3</v>
      </c>
      <c r="I677" s="86" t="str">
        <f>[2]自有船应收租金!Y619</f>
        <v>船东费/船东费预留</v>
      </c>
    </row>
    <row r="678" s="59" customFormat="1" ht="12" customHeight="1" spans="2:9">
      <c r="B678" s="82" t="str">
        <f>[2]自有船应收租金!B620</f>
        <v>JRS CARINA</v>
      </c>
      <c r="C678" s="82" t="str">
        <f>[2]自有船应收租金!C620</f>
        <v>CCL</v>
      </c>
      <c r="D678" s="82" t="str">
        <f>[2]自有船应收租金!F620</f>
        <v>第32期</v>
      </c>
      <c r="E678" s="82" t="str">
        <f>[2]自有船应收租金!I620</f>
        <v>2019.10.08-2019.10.23</v>
      </c>
      <c r="F678" s="83">
        <f>[2]自有船应收租金!V620</f>
        <v>0</v>
      </c>
      <c r="G678" s="82">
        <f>[2]自有船应收租金!AA620</f>
        <v>70600</v>
      </c>
      <c r="H678" s="82">
        <f>IF([2]自有船应收租金!AB620="","",[2]自有船应收租金!AB620)</f>
        <v>70591.71</v>
      </c>
      <c r="I678" s="86">
        <f>[2]自有船应收租金!Y620</f>
        <v>0</v>
      </c>
    </row>
    <row r="679" s="59" customFormat="1" ht="12" customHeight="1" spans="2:9">
      <c r="B679" s="82" t="str">
        <f>[2]自有船应收租金!B621</f>
        <v>ACACIA LAN</v>
      </c>
      <c r="C679" s="82" t="str">
        <f>[2]自有船应收租金!C621</f>
        <v>Heung-A</v>
      </c>
      <c r="D679" s="82" t="str">
        <f>[2]自有船应收租金!F621</f>
        <v>第11期</v>
      </c>
      <c r="E679" s="82" t="str">
        <f>[2]自有船应收租金!I621</f>
        <v>2019.10.10-2019.10.25</v>
      </c>
      <c r="F679" s="83">
        <f>[2]自有船应收租金!V621</f>
        <v>0</v>
      </c>
      <c r="G679" s="82">
        <f>[2]自有船应收租金!AA621</f>
        <v>66032.02</v>
      </c>
      <c r="H679" s="82">
        <f>IF([2]自有船应收租金!AB621="","",[2]自有船应收租金!AB621)</f>
        <v>66017.02</v>
      </c>
      <c r="I679" s="86" t="str">
        <f>[2]自有船应收租金!Y621</f>
        <v>船东费</v>
      </c>
    </row>
    <row r="680" s="59" customFormat="1" ht="12" customHeight="1" spans="2:9">
      <c r="B680" s="82" t="str">
        <f>[2]自有船应收租金!B622</f>
        <v>Heung-A Jakarta </v>
      </c>
      <c r="C680" s="82" t="str">
        <f>[2]自有船应收租金!C622</f>
        <v>Heung-A</v>
      </c>
      <c r="D680" s="82" t="str">
        <f>[2]自有船应收租金!F622</f>
        <v>第36期</v>
      </c>
      <c r="E680" s="82" t="str">
        <f>[2]自有船应收租金!I622</f>
        <v>2019.10.11-2019.10.26</v>
      </c>
      <c r="F680" s="83">
        <f>[2]自有船应收租金!V622</f>
        <v>0</v>
      </c>
      <c r="G680" s="82">
        <f>[2]自有船应收租金!AA622</f>
        <v>80728.125</v>
      </c>
      <c r="H680" s="82">
        <f>IF([2]自有船应收租金!AB622="","",[2]自有船应收租金!AB622)</f>
        <v>80689.85</v>
      </c>
      <c r="I680" s="86" t="str">
        <f>[2]自有船应收租金!Y622</f>
        <v>1.25%佣金</v>
      </c>
    </row>
    <row r="681" s="59" customFormat="1" ht="12" customHeight="1" spans="2:9">
      <c r="B681" s="82" t="str">
        <f>[2]自有船应收租金!B623</f>
        <v>JRS CORVUS</v>
      </c>
      <c r="C681" s="82" t="str">
        <f>[2]自有船应收租金!C623</f>
        <v>STM</v>
      </c>
      <c r="D681" s="82" t="str">
        <f>[2]自有船应收租金!F623</f>
        <v>第01期</v>
      </c>
      <c r="E681" s="82" t="str">
        <f>[2]自有船应收租金!I623</f>
        <v>2019.10.11-2019.10.26</v>
      </c>
      <c r="F681" s="83">
        <f>[2]自有船应收租金!V623</f>
        <v>0</v>
      </c>
      <c r="G681" s="82">
        <f>[2]自有船应收租金!AA623</f>
        <v>72700</v>
      </c>
      <c r="H681" s="82">
        <f>IF([2]自有船应收租金!AB623="","",[2]自有船应收租金!AB623)</f>
        <v>72700</v>
      </c>
      <c r="I681" s="86">
        <f>[2]自有船应收租金!Y623</f>
        <v>0</v>
      </c>
    </row>
    <row r="682" s="59" customFormat="1" ht="12" customHeight="1" spans="2:9">
      <c r="B682" s="82" t="str">
        <f>[2]自有船应收租金!B624</f>
        <v>ACACIA TAURUS</v>
      </c>
      <c r="C682" s="82" t="str">
        <f>[2]自有船应收租金!C624</f>
        <v>STM</v>
      </c>
      <c r="D682" s="82" t="str">
        <f>[2]自有船应收租金!F624</f>
        <v>第32期</v>
      </c>
      <c r="E682" s="82" t="str">
        <f>[2]自有船应收租金!I624</f>
        <v>2019.10.15-2019.10.30</v>
      </c>
      <c r="F682" s="83">
        <f>[2]自有船应收租金!V624</f>
        <v>0</v>
      </c>
      <c r="G682" s="82">
        <f>[2]自有船应收租金!AA624</f>
        <v>60650</v>
      </c>
      <c r="H682" s="82">
        <f>IF([2]自有船应收租金!AB624="","",[2]自有船应收租金!AB624)</f>
        <v>60650</v>
      </c>
      <c r="I682" s="86">
        <f>[2]自有船应收租金!Y624</f>
        <v>0</v>
      </c>
    </row>
    <row r="683" s="59" customFormat="1" ht="12" customHeight="1" spans="2:9">
      <c r="B683" s="82" t="str">
        <f>[2]自有船应收租金!B625</f>
        <v>Heung-A Manila</v>
      </c>
      <c r="C683" s="82" t="str">
        <f>[2]自有船应收租金!C625</f>
        <v>SCP</v>
      </c>
      <c r="D683" s="82" t="str">
        <f>[2]自有船应收租金!F625</f>
        <v>第20期</v>
      </c>
      <c r="E683" s="82" t="str">
        <f>[2]自有船应收租金!I625</f>
        <v>2019.10.15-2019.10.30</v>
      </c>
      <c r="F683" s="83">
        <f>[2]自有船应收租金!V625</f>
        <v>0</v>
      </c>
      <c r="G683" s="82">
        <f>[2]自有船应收租金!AA625</f>
        <v>45425.3852739726</v>
      </c>
      <c r="H683" s="82">
        <f>IF([2]自有船应收租金!AB625="","",[2]自有船应收租金!AB625)</f>
        <v>45421.76</v>
      </c>
      <c r="I683" s="86" t="str">
        <f>[2]自有船应收租金!Y625</f>
        <v>1.25%佣金</v>
      </c>
    </row>
    <row r="684" s="59" customFormat="1" ht="12" customHeight="1" spans="2:9">
      <c r="B684" s="82" t="str">
        <f>[2]自有船应收租金!B626</f>
        <v>ACACIA LIBRA</v>
      </c>
      <c r="C684" s="82" t="str">
        <f>[2]自有船应收租金!C626</f>
        <v>ONE</v>
      </c>
      <c r="D684" s="82" t="str">
        <f>[2]自有船应收租金!F626</f>
        <v>第04期</v>
      </c>
      <c r="E684" s="82" t="str">
        <f>[2]自有船应收租金!I626</f>
        <v>2019.10.15-2019.10.30</v>
      </c>
      <c r="F684" s="83">
        <f>[2]自有船应收租金!V626</f>
        <v>0</v>
      </c>
      <c r="G684" s="82">
        <f>[2]自有船应收租金!AA626</f>
        <v>100789.106164384</v>
      </c>
      <c r="H684" s="82" t="str">
        <f>IF([2]自有船应收租金!AB626="","",[2]自有船应收租金!AB626)</f>
        <v/>
      </c>
      <c r="I684" s="86" t="str">
        <f>[2]自有船应收租金!Y626</f>
        <v>1.25%佣金/V.031WE 劳务费</v>
      </c>
    </row>
    <row r="685" s="59" customFormat="1" ht="12" customHeight="1" spans="2:9">
      <c r="B685" s="82" t="str">
        <f>[2]自有船应收租金!B627</f>
        <v>ACACIA VIRGO</v>
      </c>
      <c r="C685" s="82" t="str">
        <f>[2]自有船应收租金!C627</f>
        <v>Heung-A</v>
      </c>
      <c r="D685" s="82" t="str">
        <f>[2]自有船应收租金!F627</f>
        <v>第02期</v>
      </c>
      <c r="E685" s="82" t="str">
        <f>[2]自有船应收租金!I627</f>
        <v>2019.10.19-2019.11.03</v>
      </c>
      <c r="F685" s="83">
        <f>[2]自有船应收租金!V627</f>
        <v>0</v>
      </c>
      <c r="G685" s="82">
        <f>[2]自有船应收租金!AA627</f>
        <v>100150</v>
      </c>
      <c r="H685" s="82">
        <f>IF([2]自有船应收租金!AB627="","",[2]自有船应收租金!AB627)</f>
        <v>100131.36</v>
      </c>
      <c r="I685" s="86" t="str">
        <f>[2]自有船应收租金!Y627</f>
        <v>1.25%佣金</v>
      </c>
    </row>
    <row r="686" s="59" customFormat="1" ht="12" customHeight="1" spans="2:9">
      <c r="B686" s="82" t="str">
        <f>[2]自有船应收租金!B628</f>
        <v>OPDR LISBOA</v>
      </c>
      <c r="C686" s="82" t="str">
        <f>[2]自有船应收租金!C628</f>
        <v>HEDE</v>
      </c>
      <c r="D686" s="82" t="str">
        <f>[2]自有船应收租金!F628</f>
        <v>第17期</v>
      </c>
      <c r="E686" s="82" t="str">
        <f>[2]自有船应收租金!I628</f>
        <v>2019.10.19-2019.11.03</v>
      </c>
      <c r="F686" s="83">
        <f>[2]自有船应收租金!V628</f>
        <v>0</v>
      </c>
      <c r="G686" s="82">
        <f>[2]自有船应收租金!AA628</f>
        <v>76722</v>
      </c>
      <c r="H686" s="82">
        <f>IF([2]自有船应收租金!AB628="","",[2]自有船应收租金!AB628)</f>
        <v>76722</v>
      </c>
      <c r="I686" s="86" t="str">
        <f>[2]自有船应收租金!Y628</f>
        <v>1917ew 劳务费</v>
      </c>
    </row>
    <row r="687" s="59" customFormat="1" ht="12" customHeight="1" spans="2:9">
      <c r="B687" s="82" t="str">
        <f>[2]自有船应收租金!B629</f>
        <v>ACACIA HAWK</v>
      </c>
      <c r="C687" s="82" t="str">
        <f>[2]自有船应收租金!C629</f>
        <v>CMS</v>
      </c>
      <c r="D687" s="82" t="str">
        <f>[2]自有船应收租金!F629</f>
        <v>第43期</v>
      </c>
      <c r="E687" s="82" t="str">
        <f>[2]自有船应收租金!I629</f>
        <v>2019.10.20-2019.11.04</v>
      </c>
      <c r="F687" s="83">
        <f>[2]自有船应收租金!V629</f>
        <v>0</v>
      </c>
      <c r="G687" s="82">
        <f>[2]自有船应收租金!AA629</f>
        <v>75542.4657534247</v>
      </c>
      <c r="H687" s="82">
        <f>IF([2]自有船应收租金!AB629="","",[2]自有船应收租金!AB629)</f>
        <v>75522.47</v>
      </c>
      <c r="I687" s="86">
        <f>[2]自有船应收租金!Y629</f>
        <v>0</v>
      </c>
    </row>
    <row r="688" s="59" customFormat="1" ht="12" customHeight="1" spans="2:9">
      <c r="B688" s="82" t="str">
        <f>[2]自有船应收租金!B630</f>
        <v>ACACIA MING</v>
      </c>
      <c r="C688" s="82" t="str">
        <f>[2]自有船应收租金!C630</f>
        <v>KMTC</v>
      </c>
      <c r="D688" s="82" t="str">
        <f>[2]自有船应收租金!F630</f>
        <v>第03期</v>
      </c>
      <c r="E688" s="82" t="str">
        <f>[2]自有船应收租金!I630</f>
        <v>2019.10.21-2019.11.05</v>
      </c>
      <c r="F688" s="83">
        <f>[2]自有船应收租金!V630</f>
        <v>0</v>
      </c>
      <c r="G688" s="82">
        <f>[2]自有船应收租金!AA630</f>
        <v>74762.5</v>
      </c>
      <c r="H688" s="82">
        <f>IF([2]自有船应收租金!AB630="","",[2]自有船应收租金!AB630)</f>
        <v>74760.59</v>
      </c>
      <c r="I688" s="86" t="str">
        <f>[2]自有船应收租金!Y630</f>
        <v>1.25%佣金</v>
      </c>
    </row>
    <row r="689" s="59" customFormat="1" ht="12" customHeight="1" spans="2:9">
      <c r="B689" s="82" t="str">
        <f>[2]自有船应收租金!B631</f>
        <v>Heung-A Singapore</v>
      </c>
      <c r="C689" s="82" t="str">
        <f>[2]自有船应收租金!C631</f>
        <v>SNL</v>
      </c>
      <c r="D689" s="82" t="str">
        <f>[2]自有船应收租金!F631</f>
        <v>第01期</v>
      </c>
      <c r="E689" s="82" t="str">
        <f>[2]自有船应收租金!I631</f>
        <v>2019.10.22-2019.11.06</v>
      </c>
      <c r="F689" s="83">
        <f>[2]自有船应收租金!V631</f>
        <v>0</v>
      </c>
      <c r="G689" s="82">
        <f>[2]自有船应收租金!AA631</f>
        <v>79825</v>
      </c>
      <c r="H689" s="82">
        <f>IF([2]自有船应收租金!AB631="","",[2]自有船应收租金!AB631)</f>
        <v>79798.85</v>
      </c>
      <c r="I689" s="86">
        <f>[2]自有船应收租金!Y631</f>
        <v>0</v>
      </c>
    </row>
    <row r="690" s="59" customFormat="1" ht="12" customHeight="1" spans="2:9">
      <c r="B690" s="82" t="str">
        <f>[2]自有船应收租金!B632</f>
        <v>ACACIA ARIES</v>
      </c>
      <c r="C690" s="82" t="str">
        <f>[2]自有船应收租金!C632</f>
        <v>STM</v>
      </c>
      <c r="D690" s="82" t="str">
        <f>[2]自有船应收租金!F632</f>
        <v>第20期</v>
      </c>
      <c r="E690" s="82" t="str">
        <f>[2]自有船应收租金!I632</f>
        <v>2019.10.22-2019.11.06</v>
      </c>
      <c r="F690" s="83">
        <f>[2]自有船应收租金!V632</f>
        <v>0</v>
      </c>
      <c r="G690" s="82">
        <f>[2]自有船应收租金!AA632</f>
        <v>60392.27</v>
      </c>
      <c r="H690" s="82">
        <f>IF([2]自有船应收租金!AB632="","",[2]自有船应收租金!AB632)</f>
        <v>60392.27</v>
      </c>
      <c r="I690" s="86" t="str">
        <f>[2]自有船应收租金!Y632</f>
        <v>船东费</v>
      </c>
    </row>
    <row r="691" s="59" customFormat="1" ht="12" customHeight="1" spans="2:9">
      <c r="B691" s="82" t="str">
        <f>[2]自有船应收租金!B633</f>
        <v>ACACIA MAKOTO</v>
      </c>
      <c r="C691" s="82" t="str">
        <f>[2]自有船应收租金!C633</f>
        <v>STM</v>
      </c>
      <c r="D691" s="82" t="str">
        <f>[2]自有船应收租金!F633</f>
        <v>第33期</v>
      </c>
      <c r="E691" s="82" t="str">
        <f>[2]自有船应收租金!I633</f>
        <v>2019.10.22-2019.11.06</v>
      </c>
      <c r="F691" s="83">
        <f>[2]自有船应收租金!V633</f>
        <v>0</v>
      </c>
      <c r="G691" s="82">
        <f>[2]自有船应收租金!AA633</f>
        <v>91200</v>
      </c>
      <c r="H691" s="82">
        <f>IF([2]自有船应收租金!AB633="","",[2]自有船应收租金!AB633)</f>
        <v>91200</v>
      </c>
      <c r="I691" s="86">
        <f>[2]自有船应收租金!Y633</f>
        <v>0</v>
      </c>
    </row>
    <row r="692" s="59" customFormat="1" ht="12" customHeight="1" spans="2:9">
      <c r="B692" s="82" t="str">
        <f>[2]自有船应收租金!B634</f>
        <v>JRS CARINA</v>
      </c>
      <c r="C692" s="82" t="str">
        <f>[2]自有船应收租金!C634</f>
        <v>CCL</v>
      </c>
      <c r="D692" s="82" t="str">
        <f>[2]自有船应收租金!F634</f>
        <v>第33期</v>
      </c>
      <c r="E692" s="82" t="str">
        <f>[2]自有船应收租金!I634</f>
        <v>2019.10.23-2019.11.07</v>
      </c>
      <c r="F692" s="83">
        <f>[2]自有船应收租金!V634</f>
        <v>0</v>
      </c>
      <c r="G692" s="82">
        <f>[2]自有船应收租金!AA634</f>
        <v>51103.741875</v>
      </c>
      <c r="H692" s="82">
        <f>IF([2]自有船应收租金!AB634="","",[2]自有船应收租金!AB634)</f>
        <v>51101.34</v>
      </c>
      <c r="I692" s="86" t="str">
        <f>[2]自有船应收租金!Y634</f>
        <v>船东费</v>
      </c>
    </row>
    <row r="693" s="59" customFormat="1" ht="12" customHeight="1" spans="2:9">
      <c r="B693" s="82" t="str">
        <f>[2]自有船应收租金!B635</f>
        <v>ACACIA LAN</v>
      </c>
      <c r="C693" s="82" t="str">
        <f>[2]自有船应收租金!C635</f>
        <v>Heung-A</v>
      </c>
      <c r="D693" s="82" t="str">
        <f>[2]自有船应收租金!F635</f>
        <v>prefinal</v>
      </c>
      <c r="E693" s="82" t="str">
        <f>[2]自有船应收租金!I635</f>
        <v>2019.10.25-2019.11.18</v>
      </c>
      <c r="F693" s="83">
        <f>[2]自有船应收租金!V635</f>
        <v>0</v>
      </c>
      <c r="G693" s="82">
        <f>[2]自有船应收租金!AA635</f>
        <v>29772.952</v>
      </c>
      <c r="H693" s="82">
        <f>IF([2]自有船应收租金!AB635="","",[2]自有船应收租金!AB635)</f>
        <v>29772.9</v>
      </c>
      <c r="I693" s="86" t="str">
        <f>[2]自有船应收租金!Y635</f>
        <v>还船检验费/船东费预留/船东费</v>
      </c>
    </row>
    <row r="694" s="59" customFormat="1" ht="12" customHeight="1" spans="2:9">
      <c r="B694" s="82" t="str">
        <f>[2]自有船应收租金!B636</f>
        <v>Heung-A Jakarta </v>
      </c>
      <c r="C694" s="82" t="str">
        <f>[2]自有船应收租金!C636</f>
        <v>Heung-A</v>
      </c>
      <c r="D694" s="82" t="str">
        <f>[2]自有船应收租金!F636</f>
        <v>第37期</v>
      </c>
      <c r="E694" s="82" t="str">
        <f>[2]自有船应收租金!I636</f>
        <v>2019.10.26-2019.11.10</v>
      </c>
      <c r="F694" s="83">
        <f>[2]自有船应收租金!V636</f>
        <v>0</v>
      </c>
      <c r="G694" s="82">
        <f>[2]自有船应收租金!AA636</f>
        <v>80728.125</v>
      </c>
      <c r="H694" s="82">
        <f>IF([2]自有船应收租金!AB636="","",[2]自有船应收租金!AB636)</f>
        <v>80689.83</v>
      </c>
      <c r="I694" s="86" t="str">
        <f>[2]自有船应收租金!Y636</f>
        <v>1.25%佣金</v>
      </c>
    </row>
    <row r="695" s="59" customFormat="1" ht="12" customHeight="1" spans="2:9">
      <c r="B695" s="82" t="str">
        <f>[2]自有船应收租金!B637</f>
        <v>JRS CORVUS</v>
      </c>
      <c r="C695" s="82" t="str">
        <f>[2]自有船应收租金!C637</f>
        <v>STM</v>
      </c>
      <c r="D695" s="82" t="str">
        <f>[2]自有船应收租金!F637</f>
        <v>prefinal</v>
      </c>
      <c r="E695" s="82" t="str">
        <f>[2]自有船应收租金!I637</f>
        <v>2019.10.26-2019.11.10</v>
      </c>
      <c r="F695" s="83">
        <f>[2]自有船应收租金!V637</f>
        <v>0</v>
      </c>
      <c r="G695" s="82">
        <f>[2]自有船应收租金!AA637</f>
        <v>176579.158</v>
      </c>
      <c r="H695" s="82">
        <f>IF([2]自有船应收租金!AB637="","",[2]自有船应收租金!AB637)</f>
        <v>176579.16</v>
      </c>
      <c r="I695" s="86" t="str">
        <f>[2]自有船应收租金!Y637</f>
        <v>船东费预留/停租（19.10.20 0312-10.25 1630 5.5542天）</v>
      </c>
    </row>
    <row r="696" s="59" customFormat="1" ht="12" customHeight="1" spans="2:9">
      <c r="B696" s="82" t="str">
        <f>[2]自有船应收租金!B638</f>
        <v>JRS CORVUS</v>
      </c>
      <c r="C696" s="82" t="str">
        <f>[2]自有船应收租金!C638</f>
        <v>STM</v>
      </c>
      <c r="D696" s="82" t="str">
        <f>[2]自有船应收租金!F638</f>
        <v>final</v>
      </c>
      <c r="E696" s="82" t="str">
        <f>[2]自有船应收租金!I638</f>
        <v>2019.10.26-2019.11.10</v>
      </c>
      <c r="F696" s="83">
        <f>[2]自有船应收租金!V638</f>
        <v>0</v>
      </c>
      <c r="G696" s="82">
        <f>[2]自有船应收租金!AA638</f>
        <v>1900.5</v>
      </c>
      <c r="H696" s="82">
        <f>IF([2]自有船应收租金!AB638="","",[2]自有船应收租金!AB638)</f>
        <v>1900.5</v>
      </c>
      <c r="I696" s="86" t="str">
        <f>[2]自有船应收租金!Y638</f>
        <v>船东费预留返还/船东费</v>
      </c>
    </row>
    <row r="697" s="59" customFormat="1" ht="12" customHeight="1" spans="2:9">
      <c r="B697" s="82" t="str">
        <f>[2]自有船应收租金!B639</f>
        <v>ACACIA LEO</v>
      </c>
      <c r="C697" s="82" t="str">
        <f>[2]自有船应收租金!C639</f>
        <v>TSL</v>
      </c>
      <c r="D697" s="82" t="str">
        <f>[2]自有船应收租金!F639</f>
        <v>第01期</v>
      </c>
      <c r="E697" s="82" t="str">
        <f>[2]自有船应收租金!I639</f>
        <v>2019.10.30-2019.11.06</v>
      </c>
      <c r="F697" s="83">
        <f>[2]自有船应收租金!V639</f>
        <v>0</v>
      </c>
      <c r="G697" s="82">
        <f>[2]自有船应收租金!AA639</f>
        <v>38006.1643835616</v>
      </c>
      <c r="H697" s="82">
        <f>IF([2]自有船应收租金!AB639="","",[2]自有船应收租金!AB639)</f>
        <v>38006.16</v>
      </c>
      <c r="I697" s="86" t="str">
        <f>[2]自有船应收租金!Y639</f>
        <v>1.25%佣金</v>
      </c>
    </row>
    <row r="698" s="59" customFormat="1" ht="12" customHeight="1" spans="2:9">
      <c r="B698" s="82" t="str">
        <f>[2]自有船应收租金!B640</f>
        <v>ACACIA LEO</v>
      </c>
      <c r="C698" s="82" t="str">
        <f>[2]自有船应收租金!C640</f>
        <v>STM</v>
      </c>
      <c r="D698" s="82" t="str">
        <f>[2]自有船应收租金!F640</f>
        <v>final</v>
      </c>
      <c r="E698" s="82" t="str">
        <f>[2]自有船应收租金!I640</f>
        <v>2019.10.08-2019.10.29</v>
      </c>
      <c r="F698" s="83">
        <f>[2]自有船应收租金!V640</f>
        <v>0</v>
      </c>
      <c r="G698" s="82">
        <f>[2]自有船应收租金!AA640</f>
        <v>1086.37</v>
      </c>
      <c r="H698" s="82">
        <f>IF([2]自有船应收租金!AB640="","",[2]自有船应收租金!AB640)</f>
        <v>1086.37</v>
      </c>
      <c r="I698" s="86" t="str">
        <f>[2]自有船应收租金!Y640</f>
        <v>船东费预留返还</v>
      </c>
    </row>
    <row r="699" s="59" customFormat="1" ht="12" customHeight="1" spans="2:9">
      <c r="B699" s="82" t="str">
        <f>[2]自有船应收租金!B641</f>
        <v>ACACIA TAURUS</v>
      </c>
      <c r="C699" s="82" t="str">
        <f>[2]自有船应收租金!C641</f>
        <v>STM</v>
      </c>
      <c r="D699" s="82" t="str">
        <f>[2]自有船应收租金!F641</f>
        <v>第33期</v>
      </c>
      <c r="E699" s="82" t="str">
        <f>[2]自有船应收租金!I641</f>
        <v>2019.10.30-2019.11.14</v>
      </c>
      <c r="F699" s="83">
        <f>[2]自有船应收租金!V641</f>
        <v>0</v>
      </c>
      <c r="G699" s="82">
        <f>[2]自有船应收租金!AA641</f>
        <v>60546.91</v>
      </c>
      <c r="H699" s="82">
        <f>IF([2]自有船应收租金!AB641="","",[2]自有船应收租金!AB641)</f>
        <v>60546.91</v>
      </c>
      <c r="I699" s="86" t="str">
        <f>[2]自有船应收租金!Y641</f>
        <v>船东费</v>
      </c>
    </row>
    <row r="700" s="59" customFormat="1" ht="12" customHeight="1" spans="2:9">
      <c r="B700" s="82" t="str">
        <f>[2]自有船应收租金!B642</f>
        <v>Heung-A Manila</v>
      </c>
      <c r="C700" s="82" t="str">
        <f>[2]自有船应收租金!C642</f>
        <v>SCP</v>
      </c>
      <c r="D700" s="82" t="str">
        <f>[2]自有船应收租金!F642</f>
        <v>第21期</v>
      </c>
      <c r="E700" s="82" t="str">
        <f>[2]自有船应收租金!I642</f>
        <v>2019.10.30-2019.11.14</v>
      </c>
      <c r="F700" s="83">
        <f>[2]自有船应收租金!V642</f>
        <v>0</v>
      </c>
      <c r="G700" s="82">
        <f>[2]自有船应收租金!AA642</f>
        <v>2621.1252739726</v>
      </c>
      <c r="H700" s="82">
        <f>IF([2]自有船应收租金!AB642="","",[2]自有船应收租金!AB642)</f>
        <v>2621.13</v>
      </c>
      <c r="I700" s="86" t="str">
        <f>[2]自有船应收租金!Y642</f>
        <v>1.25%佣金/船东费</v>
      </c>
    </row>
    <row r="701" s="59" customFormat="1" ht="12" customHeight="1" spans="2:9">
      <c r="B701" s="82" t="str">
        <f>[2]自有船应收租金!B643</f>
        <v>ACACIA LIBRA</v>
      </c>
      <c r="C701" s="82" t="str">
        <f>[2]自有船应收租金!C643</f>
        <v>ONE</v>
      </c>
      <c r="D701" s="82" t="str">
        <f>[2]自有船应收租金!F643</f>
        <v>prefinal</v>
      </c>
      <c r="E701" s="82" t="str">
        <f>[2]自有船应收租金!I643</f>
        <v>2019.10.30-2019.11.04</v>
      </c>
      <c r="F701" s="83">
        <f>[2]自有船应收租金!V643</f>
        <v>0</v>
      </c>
      <c r="G701" s="82">
        <f>[2]自有船应收租金!AA643</f>
        <v>-273019.922739726</v>
      </c>
      <c r="H701" s="82" t="str">
        <f>IF([2]自有船应收租金!AB643="","",[2]自有船应收租金!AB643)</f>
        <v/>
      </c>
      <c r="I701" s="86" t="str">
        <f>[2]自有船应收租金!Y643</f>
        <v>1.25%佣金</v>
      </c>
    </row>
    <row r="702" s="59" customFormat="1" ht="12" customHeight="1" spans="2:9">
      <c r="B702" s="82" t="str">
        <f>[2]自有船应收租金!B644</f>
        <v>ACACIA LAN</v>
      </c>
      <c r="C702" s="82" t="str">
        <f>[2]自有船应收租金!C644</f>
        <v>Heung-A</v>
      </c>
      <c r="D702" s="82" t="str">
        <f>[2]自有船应收租金!F644</f>
        <v>final</v>
      </c>
      <c r="E702" s="82" t="str">
        <f>[2]自有船应收租金!I644</f>
        <v>2019.10.25-2019.11.18</v>
      </c>
      <c r="F702" s="83">
        <f>[2]自有船应收租金!V644</f>
        <v>0</v>
      </c>
      <c r="G702" s="82">
        <f>[2]自有船应收租金!AA644</f>
        <v>8996.71</v>
      </c>
      <c r="H702" s="82">
        <f>IF([2]自有船应收租金!AB644="","",[2]自有船应收租金!AB644)</f>
        <v>8996.71</v>
      </c>
      <c r="I702" s="86" t="str">
        <f>[2]自有船应收租金!Y644</f>
        <v>船东费预留返还/船员劳务费/船东费</v>
      </c>
    </row>
    <row r="703" s="59" customFormat="1" ht="12" customHeight="1" spans="2:9">
      <c r="B703" s="82" t="str">
        <f>[2]自有船应收租金!B645</f>
        <v>ACACIA VIRGO</v>
      </c>
      <c r="C703" s="82" t="str">
        <f>[2]自有船应收租金!C645</f>
        <v>Heung-A</v>
      </c>
      <c r="D703" s="82" t="str">
        <f>[2]自有船应收租金!F645</f>
        <v>第03期</v>
      </c>
      <c r="E703" s="82" t="str">
        <f>[2]自有船应收租金!I645</f>
        <v>2019.11.03-2019.11.18</v>
      </c>
      <c r="F703" s="83">
        <f>[2]自有船应收租金!V645</f>
        <v>0</v>
      </c>
      <c r="G703" s="82">
        <f>[2]自有船应收租金!AA645</f>
        <v>100150</v>
      </c>
      <c r="H703" s="82">
        <f>IF([2]自有船应收租金!AB645="","",[2]自有船应收租金!AB645)</f>
        <v>100146.37</v>
      </c>
      <c r="I703" s="86" t="str">
        <f>[2]自有船应收租金!Y645</f>
        <v>1.25%佣金</v>
      </c>
    </row>
    <row r="704" s="59" customFormat="1" ht="12" customHeight="1" spans="2:9">
      <c r="B704" s="82" t="str">
        <f>[2]自有船应收租金!B646</f>
        <v>OPDR LISBOA</v>
      </c>
      <c r="C704" s="82" t="str">
        <f>[2]自有船应收租金!C646</f>
        <v>HEDE</v>
      </c>
      <c r="D704" s="82" t="str">
        <f>[2]自有船应收租金!F646</f>
        <v>prefinal</v>
      </c>
      <c r="E704" s="82" t="str">
        <f>[2]自有船应收租金!I646</f>
        <v>2019.11.03-2019.12.02</v>
      </c>
      <c r="F704" s="83">
        <f>[2]自有船应收租金!V646</f>
        <v>0</v>
      </c>
      <c r="G704" s="82">
        <f>[2]自有船应收租金!AA646</f>
        <v>31579</v>
      </c>
      <c r="H704" s="82">
        <f>IF([2]自有船应收租金!AB646="","",[2]自有船应收租金!AB646)</f>
        <v>30000</v>
      </c>
      <c r="I704" s="86" t="str">
        <f>[2]自有船应收租金!Y646</f>
        <v>1918-1919EW 劳务费/船东费预留/还船检验费</v>
      </c>
    </row>
    <row r="705" s="59" customFormat="1" ht="12" customHeight="1" spans="2:9">
      <c r="B705" s="82" t="str">
        <f>[2]自有船应收租金!B647</f>
        <v>ACACIA HAWK</v>
      </c>
      <c r="C705" s="82" t="str">
        <f>[2]自有船应收租金!C647</f>
        <v>CMS</v>
      </c>
      <c r="D705" s="82" t="str">
        <f>[2]自有船应收租金!F647</f>
        <v>第44期</v>
      </c>
      <c r="E705" s="82" t="str">
        <f>[2]自有船应收租金!I647</f>
        <v>2019.11.04-2019.11.19</v>
      </c>
      <c r="F705" s="83">
        <f>[2]自有船应收租金!V647</f>
        <v>0</v>
      </c>
      <c r="G705" s="82">
        <f>[2]自有船应收租金!AA647</f>
        <v>75542.4657534247</v>
      </c>
      <c r="H705" s="82">
        <f>IF([2]自有船应收租金!AB647="","",[2]自有船应收租金!AB647)</f>
        <v>75522.47</v>
      </c>
      <c r="I705" s="86">
        <f>[2]自有船应收租金!Y647</f>
        <v>0</v>
      </c>
    </row>
    <row r="706" s="59" customFormat="1" ht="12" customHeight="1" spans="2:9">
      <c r="B706" s="82" t="str">
        <f>[2]自有船应收租金!B648</f>
        <v>ACACIA LEO</v>
      </c>
      <c r="C706" s="82" t="str">
        <f>[2]自有船应收租金!C648</f>
        <v>TSL</v>
      </c>
      <c r="D706" s="82" t="str">
        <f>[2]自有船应收租金!F648</f>
        <v>第02期</v>
      </c>
      <c r="E706" s="82" t="str">
        <f>[2]自有船应收租金!I648</f>
        <v>2019.11.06-2019.11.13</v>
      </c>
      <c r="F706" s="83">
        <f>[2]自有船应收租金!V648</f>
        <v>0</v>
      </c>
      <c r="G706" s="82">
        <f>[2]自有船应收租金!AA648</f>
        <v>38006.1643835616</v>
      </c>
      <c r="H706" s="82">
        <f>IF([2]自有船应收租金!AB648="","",[2]自有船应收租金!AB648)</f>
        <v>37982.89</v>
      </c>
      <c r="I706" s="86" t="str">
        <f>[2]自有船应收租金!Y648</f>
        <v>1.25%佣金</v>
      </c>
    </row>
    <row r="707" s="59" customFormat="1" ht="12" customHeight="1" spans="2:9">
      <c r="B707" s="82" t="str">
        <f>[2]自有船应收租金!B649</f>
        <v>ACACIA MING</v>
      </c>
      <c r="C707" s="82" t="str">
        <f>[2]自有船应收租金!C649</f>
        <v>KMTC</v>
      </c>
      <c r="D707" s="82" t="str">
        <f>[2]自有船应收租金!F649</f>
        <v>第04期</v>
      </c>
      <c r="E707" s="82" t="str">
        <f>[2]自有船应收租金!I649</f>
        <v>2019.11.05-2019.11.20</v>
      </c>
      <c r="F707" s="83">
        <f>[2]自有船应收租金!V649</f>
        <v>0</v>
      </c>
      <c r="G707" s="82">
        <f>[2]自有船应收租金!AA649</f>
        <v>74762.5</v>
      </c>
      <c r="H707" s="82">
        <f>IF([2]自有船应收租金!AB649="","",[2]自有船应收租金!AB649)</f>
        <v>74760.59</v>
      </c>
      <c r="I707" s="86" t="str">
        <f>[2]自有船应收租金!Y649</f>
        <v>1.25%佣金</v>
      </c>
    </row>
    <row r="708" s="59" customFormat="1" ht="12" customHeight="1" spans="2:9">
      <c r="B708" s="82" t="str">
        <f>[2]自有船应收租金!B650</f>
        <v>Heung-A Singapore</v>
      </c>
      <c r="C708" s="82" t="str">
        <f>[2]自有船应收租金!C650</f>
        <v>SNL</v>
      </c>
      <c r="D708" s="82" t="str">
        <f>[2]自有船应收租金!F650</f>
        <v>第02期</v>
      </c>
      <c r="E708" s="82" t="str">
        <f>[2]自有船应收租金!I650</f>
        <v>2019.11.06-2019.11.21</v>
      </c>
      <c r="F708" s="83">
        <f>[2]自有船应收租金!V650</f>
        <v>0</v>
      </c>
      <c r="G708" s="82">
        <f>[2]自有船应收租金!AA650</f>
        <v>213789.6969</v>
      </c>
      <c r="H708" s="82">
        <f>IF([2]自有船应收租金!AB650="","",[2]自有船应收租金!AB650)</f>
        <v>213763.54</v>
      </c>
      <c r="I708" s="86" t="str">
        <f>[2]自有船应收租金!Y650</f>
        <v>交船检验费</v>
      </c>
    </row>
    <row r="709" s="59" customFormat="1" ht="12" customHeight="1" spans="2:9">
      <c r="B709" s="82" t="str">
        <f>[2]自有船应收租金!B651</f>
        <v>ACACIA ARIES</v>
      </c>
      <c r="C709" s="82" t="str">
        <f>[2]自有船应收租金!C651</f>
        <v>STM</v>
      </c>
      <c r="D709" s="82" t="str">
        <f>[2]自有船应收租金!F651</f>
        <v>第21期</v>
      </c>
      <c r="E709" s="82" t="str">
        <f>[2]自有船应收租金!I651</f>
        <v>2019.11.06-2019.11.21</v>
      </c>
      <c r="F709" s="83">
        <f>[2]自有船应收租金!V651</f>
        <v>0</v>
      </c>
      <c r="G709" s="82">
        <f>[2]自有船应收租金!AA651</f>
        <v>60650</v>
      </c>
      <c r="H709" s="82">
        <f>IF([2]自有船应收租金!AB651="","",[2]自有船应收租金!AB651)</f>
        <v>60650</v>
      </c>
      <c r="I709" s="86">
        <f>[2]自有船应收租金!Y651</f>
        <v>0</v>
      </c>
    </row>
    <row r="710" s="59" customFormat="1" ht="12" customHeight="1" spans="2:9">
      <c r="B710" s="82" t="str">
        <f>[2]自有船应收租金!B652</f>
        <v>ACACIA MAKOTO</v>
      </c>
      <c r="C710" s="82" t="str">
        <f>[2]自有船应收租金!C652</f>
        <v>STM</v>
      </c>
      <c r="D710" s="82" t="str">
        <f>[2]自有船应收租金!F652</f>
        <v>第34期</v>
      </c>
      <c r="E710" s="82" t="str">
        <f>[2]自有船应收租金!I652</f>
        <v>2019.11.06-2019.11.21</v>
      </c>
      <c r="F710" s="83">
        <f>[2]自有船应收租金!V652</f>
        <v>0</v>
      </c>
      <c r="G710" s="82">
        <f>[2]自有船应收租金!AA652</f>
        <v>89752.14</v>
      </c>
      <c r="H710" s="82">
        <f>IF([2]自有船应收租金!AB652="","",[2]自有船应收租金!AB652)</f>
        <v>89752.14</v>
      </c>
      <c r="I710" s="86" t="str">
        <f>[2]自有船应收租金!Y652</f>
        <v>船东费</v>
      </c>
    </row>
    <row r="711" s="59" customFormat="1" ht="12" customHeight="1" spans="2:9">
      <c r="B711" s="82" t="str">
        <f>[2]自有船应收租金!B653</f>
        <v>JRS CARINA</v>
      </c>
      <c r="C711" s="82" t="str">
        <f>[2]自有船应收租金!C653</f>
        <v>CCL</v>
      </c>
      <c r="D711" s="82" t="str">
        <f>[2]自有船应收租金!F653</f>
        <v>第34期</v>
      </c>
      <c r="E711" s="82" t="str">
        <f>[2]自有船应收租金!I653</f>
        <v>2019.11.07-2019.11.22</v>
      </c>
      <c r="F711" s="83">
        <f>[2]自有船应收租金!V653</f>
        <v>0</v>
      </c>
      <c r="G711" s="82">
        <f>[2]自有船应收租金!AA653</f>
        <v>70600</v>
      </c>
      <c r="H711" s="82">
        <f>IF([2]自有船应收租金!AB653="","",[2]自有船应收租金!AB653)</f>
        <v>70591.7</v>
      </c>
      <c r="I711" s="86">
        <f>[2]自有船应收租金!Y653</f>
        <v>0</v>
      </c>
    </row>
    <row r="712" s="59" customFormat="1" ht="12" customHeight="1" spans="2:9">
      <c r="B712" s="82" t="str">
        <f>[2]自有船应收租金!B654</f>
        <v>ACACIA LIBRA</v>
      </c>
      <c r="C712" s="82" t="str">
        <f>[2]自有船应收租金!C654</f>
        <v>STM</v>
      </c>
      <c r="D712" s="82" t="str">
        <f>[2]自有船应收租金!F654</f>
        <v>第01期</v>
      </c>
      <c r="E712" s="82" t="str">
        <f>[2]自有船应收租金!I654</f>
        <v>2019.11.08-2019.11.16</v>
      </c>
      <c r="F712" s="83">
        <f>[2]自有船应收租金!V654</f>
        <v>0</v>
      </c>
      <c r="G712" s="82">
        <f>[2]自有船应收租金!AA654</f>
        <v>113116.014666667</v>
      </c>
      <c r="H712" s="82">
        <f>IF([2]自有船应收租金!AB654="","",[2]自有船应收租金!AB654)</f>
        <v>113116.01</v>
      </c>
      <c r="I712" s="86" t="str">
        <f>[2]自有船应收租金!Y654</f>
        <v>船东费预留/船东费</v>
      </c>
    </row>
    <row r="713" s="59" customFormat="1" ht="12" customHeight="1" spans="2:9">
      <c r="B713" s="82" t="str">
        <f>[2]自有船应收租金!B655</f>
        <v>ACACIA LIBRA</v>
      </c>
      <c r="C713" s="82" t="str">
        <f>[2]自有船应收租金!C655</f>
        <v>STM</v>
      </c>
      <c r="D713" s="82" t="str">
        <f>[2]自有船应收租金!F655</f>
        <v>final</v>
      </c>
      <c r="E713" s="82" t="str">
        <f>[2]自有船应收租金!I655</f>
        <v>2019.11.08-2019.11.16</v>
      </c>
      <c r="F713" s="83">
        <f>[2]自有船应收租金!V655</f>
        <v>0</v>
      </c>
      <c r="G713" s="82">
        <f>[2]自有船应收租金!AA655</f>
        <v>936.4</v>
      </c>
      <c r="H713" s="82">
        <f>IF([2]自有船应收租金!AB655="","",[2]自有船应收租金!AB655)</f>
        <v>936.4</v>
      </c>
      <c r="I713" s="86" t="str">
        <f>[2]自有船应收租金!Y655</f>
        <v>船东费预留返还/船东费</v>
      </c>
    </row>
    <row r="714" s="59" customFormat="1" ht="12" customHeight="1" spans="2:9">
      <c r="B714" s="82" t="str">
        <f>[2]自有船应收租金!B656</f>
        <v>Heung-A Jakarta </v>
      </c>
      <c r="C714" s="82" t="str">
        <f>[2]自有船应收租金!C656</f>
        <v>Heung-A</v>
      </c>
      <c r="D714" s="82" t="str">
        <f>[2]自有船应收租金!F656</f>
        <v>第38期</v>
      </c>
      <c r="E714" s="82" t="str">
        <f>[2]自有船应收租金!I656</f>
        <v>2019.11.10-2019.11.25</v>
      </c>
      <c r="F714" s="83">
        <f>[2]自有船应收租金!V656</f>
        <v>0</v>
      </c>
      <c r="G714" s="82">
        <f>[2]自有船应收租金!AA656</f>
        <v>80728.125</v>
      </c>
      <c r="H714" s="82">
        <f>IF([2]自有船应收租金!AB656="","",[2]自有船应收租金!AB656)</f>
        <v>80714.83</v>
      </c>
      <c r="I714" s="86" t="str">
        <f>[2]自有船应收租金!Y656</f>
        <v>1.25%佣金</v>
      </c>
    </row>
    <row r="715" s="59" customFormat="1" ht="12" customHeight="1" spans="2:9">
      <c r="B715" s="82" t="str">
        <f>[2]自有船应收租金!B657</f>
        <v>JRS CORVUS</v>
      </c>
      <c r="C715" s="82" t="str">
        <f>[2]自有船应收租金!C657</f>
        <v>HEDE</v>
      </c>
      <c r="D715" s="82" t="str">
        <f>[2]自有船应收租金!F657</f>
        <v>第01期</v>
      </c>
      <c r="E715" s="82" t="str">
        <f>[2]自有船应收租金!I657</f>
        <v>2019.11.12-2019.11.27</v>
      </c>
      <c r="F715" s="83">
        <f>[2]自有船应收租金!V657</f>
        <v>0</v>
      </c>
      <c r="G715" s="82">
        <f>[2]自有船应收租金!AA657</f>
        <v>75600</v>
      </c>
      <c r="H715" s="82">
        <f>IF([2]自有船应收租金!AB657="","",[2]自有船应收租金!AB657)</f>
        <v>75600</v>
      </c>
      <c r="I715" s="86">
        <f>[2]自有船应收租金!Y657</f>
        <v>0</v>
      </c>
    </row>
    <row r="716" s="59" customFormat="1" ht="12" customHeight="1" spans="2:9">
      <c r="B716" s="82" t="str">
        <f>[2]自有船应收租金!B658</f>
        <v>ACACIA LEO</v>
      </c>
      <c r="C716" s="82" t="str">
        <f>[2]自有船应收租金!C658</f>
        <v>TSL</v>
      </c>
      <c r="D716" s="82" t="str">
        <f>[2]自有船应收租金!F658</f>
        <v>prefinal</v>
      </c>
      <c r="E716" s="82" t="str">
        <f>[2]自有船应收租金!I658</f>
        <v>2019.11.13-2019.11.23</v>
      </c>
      <c r="F716" s="83">
        <f>[2]自有船应收租金!V658</f>
        <v>0</v>
      </c>
      <c r="G716" s="82">
        <f>[2]自有船应收租金!AA658</f>
        <v>142366.957534247</v>
      </c>
      <c r="H716" s="82">
        <f>IF([2]自有船应收租金!AB658="","",[2]自有船应收租金!AB658)</f>
        <v>142343.62</v>
      </c>
      <c r="I716" s="86" t="str">
        <f>[2]自有船应收租金!Y658</f>
        <v>1.25%佣金/船东费预估/劳务费19044-19045ew/停租（11.01 1814-11.05 1938LT 4.06天）</v>
      </c>
    </row>
    <row r="717" s="59" customFormat="1" ht="12" customHeight="1" spans="2:9">
      <c r="B717" s="82" t="str">
        <f>[2]自有船应收租金!B659</f>
        <v>ACACIA TAURUS</v>
      </c>
      <c r="C717" s="82" t="str">
        <f>[2]自有船应收租金!C659</f>
        <v>STM</v>
      </c>
      <c r="D717" s="82" t="str">
        <f>[2]自有船应收租金!F659</f>
        <v>第34期</v>
      </c>
      <c r="E717" s="82" t="str">
        <f>[2]自有船应收租金!I659</f>
        <v>2019.11.14-2019.11.29</v>
      </c>
      <c r="F717" s="83">
        <f>[2]自有船应收租金!V659</f>
        <v>0</v>
      </c>
      <c r="G717" s="82">
        <f>[2]自有船应收租金!AA659</f>
        <v>60650</v>
      </c>
      <c r="H717" s="82">
        <f>IF([2]自有船应收租金!AB659="","",[2]自有船应收租金!AB659)</f>
        <v>60650</v>
      </c>
      <c r="I717" s="86">
        <f>[2]自有船应收租金!Y659</f>
        <v>0</v>
      </c>
    </row>
    <row r="718" s="59" customFormat="1" ht="12" customHeight="1" spans="2:9">
      <c r="B718" s="82" t="str">
        <f>[2]自有船应收租金!B660</f>
        <v>Heung-A Manila</v>
      </c>
      <c r="C718" s="82" t="str">
        <f>[2]自有船应收租金!C660</f>
        <v>SCP</v>
      </c>
      <c r="D718" s="82" t="str">
        <f>[2]自有船应收租金!F660</f>
        <v>第22期</v>
      </c>
      <c r="E718" s="82" t="str">
        <f>[2]自有船应收租金!I660</f>
        <v>2019.11.14-2019.11.29</v>
      </c>
      <c r="F718" s="83">
        <f>[2]自有船应收租金!V660</f>
        <v>0</v>
      </c>
      <c r="G718" s="82">
        <f>[2]自有船应收租金!AA660</f>
        <v>123121.805273973</v>
      </c>
      <c r="H718" s="82">
        <f>IF([2]自有船应收租金!AB660="","",[2]自有船应收租金!AB660)</f>
        <v>79118.17</v>
      </c>
      <c r="I718" s="86" t="str">
        <f>[2]自有船应收租金!Y660</f>
        <v>1.25%佣金/停租19.10.25 0.1944days/船东预留费返还</v>
      </c>
    </row>
    <row r="719" s="59" customFormat="1" ht="12" customHeight="1" spans="2:9">
      <c r="B719" s="82" t="str">
        <f>[2]自有船应收租金!B661</f>
        <v>ACACIA LIBRA</v>
      </c>
      <c r="C719" s="82" t="str">
        <f>[2]自有船应收租金!C661</f>
        <v>SKR</v>
      </c>
      <c r="D719" s="82" t="str">
        <f>[2]自有船应收租金!F661</f>
        <v>第01期</v>
      </c>
      <c r="E719" s="82" t="str">
        <f>[2]自有船应收租金!I661</f>
        <v>2019.11.17-2019.12.02</v>
      </c>
      <c r="F719" s="83">
        <f>[2]自有船应收租金!V661</f>
        <v>0</v>
      </c>
      <c r="G719" s="82">
        <f>[2]自有船应收租金!AA661</f>
        <v>104239.726027397</v>
      </c>
      <c r="H719" s="82">
        <f>IF([2]自有船应收租金!AB661="","",[2]自有船应收租金!AB661)</f>
        <v>104226.44</v>
      </c>
      <c r="I719" s="86">
        <f>[2]自有船应收租金!Y661</f>
        <v>0</v>
      </c>
    </row>
    <row r="720" s="59" customFormat="1" ht="12" customHeight="1" spans="2:9">
      <c r="B720" s="82" t="str">
        <f>[2]自有船应收租金!B662</f>
        <v>ACACIA VIRGO</v>
      </c>
      <c r="C720" s="82" t="str">
        <f>[2]自有船应收租金!C662</f>
        <v>Heung-A</v>
      </c>
      <c r="D720" s="82" t="str">
        <f>[2]自有船应收租金!F662</f>
        <v>第04期</v>
      </c>
      <c r="E720" s="82" t="str">
        <f>[2]自有船应收租金!I662</f>
        <v>2019.11.18-2019.12.03</v>
      </c>
      <c r="F720" s="83">
        <f>[2]自有船应收租金!V662</f>
        <v>0</v>
      </c>
      <c r="G720" s="82">
        <f>[2]自有船应收租金!AA662</f>
        <v>100150</v>
      </c>
      <c r="H720" s="82">
        <f>IF([2]自有船应收租金!AB662="","",[2]自有船应收租金!AB662)</f>
        <v>100146.35</v>
      </c>
      <c r="I720" s="86" t="str">
        <f>[2]自有船应收租金!Y662</f>
        <v>1.25%佣金</v>
      </c>
    </row>
    <row r="721" s="59" customFormat="1" ht="12" customHeight="1" spans="2:9">
      <c r="B721" s="82" t="str">
        <f>[2]自有船应收租金!B663</f>
        <v>ACACIA HAWK</v>
      </c>
      <c r="C721" s="82" t="str">
        <f>[2]自有船应收租金!C663</f>
        <v>CMS</v>
      </c>
      <c r="D721" s="82" t="str">
        <f>[2]自有船应收租金!F663</f>
        <v>第45期</v>
      </c>
      <c r="E721" s="82" t="str">
        <f>[2]自有船应收租金!I663</f>
        <v>2019.11.19-2019.12.04</v>
      </c>
      <c r="F721" s="83">
        <f>[2]自有船应收租金!V663</f>
        <v>0</v>
      </c>
      <c r="G721" s="82">
        <f>[2]自有船应收租金!AA663</f>
        <v>72250.1457534246</v>
      </c>
      <c r="H721" s="82">
        <f>IF([2]自有船应收租金!AB663="","",[2]自有船应收租金!AB663)</f>
        <v>72230.15</v>
      </c>
      <c r="I721" s="86" t="str">
        <f>[2]自有船应收租金!Y663</f>
        <v>船东费</v>
      </c>
    </row>
    <row r="722" s="59" customFormat="1" ht="12" customHeight="1" spans="2:9">
      <c r="B722" s="82" t="str">
        <f>[2]自有船应收租金!B664</f>
        <v>ACACIA MING</v>
      </c>
      <c r="C722" s="82" t="str">
        <f>[2]自有船应收租金!C664</f>
        <v>KMTC</v>
      </c>
      <c r="D722" s="82" t="str">
        <f>[2]自有船应收租金!F664</f>
        <v>第05期</v>
      </c>
      <c r="E722" s="82" t="str">
        <f>[2]自有船应收租金!I664</f>
        <v>2019.11.20-2019.12.05</v>
      </c>
      <c r="F722" s="83">
        <f>[2]自有船应收租金!V664</f>
        <v>0</v>
      </c>
      <c r="G722" s="82">
        <f>[2]自有船应收租金!AA664</f>
        <v>74762.5</v>
      </c>
      <c r="H722" s="82">
        <f>IF([2]自有船应收租金!AB664="","",[2]自有船应收租金!AB664)</f>
        <v>74760.59</v>
      </c>
      <c r="I722" s="86" t="str">
        <f>[2]自有船应收租金!Y664</f>
        <v>1.25%佣金</v>
      </c>
    </row>
    <row r="723" s="59" customFormat="1" ht="12" customHeight="1" spans="2:9">
      <c r="B723" s="82" t="str">
        <f>[2]自有船应收租金!B665</f>
        <v>Heung-A Singapore</v>
      </c>
      <c r="C723" s="82" t="str">
        <f>[2]自有船应收租金!C665</f>
        <v>SNL</v>
      </c>
      <c r="D723" s="82" t="str">
        <f>[2]自有船应收租金!F665</f>
        <v>第03期</v>
      </c>
      <c r="E723" s="82" t="str">
        <f>[2]自有船应收租金!I665</f>
        <v>2019.11.21-2019.12.06</v>
      </c>
      <c r="F723" s="83">
        <f>[2]自有船应收租金!V665</f>
        <v>0</v>
      </c>
      <c r="G723" s="82">
        <f>[2]自有船应收租金!AA665</f>
        <v>79825</v>
      </c>
      <c r="H723" s="82">
        <f>IF([2]自有船应收租金!AB665="","",[2]自有船应收租金!AB665)</f>
        <v>79798.85</v>
      </c>
      <c r="I723" s="86">
        <f>[2]自有船应收租金!Y665</f>
        <v>0</v>
      </c>
    </row>
    <row r="724" s="59" customFormat="1" ht="12" customHeight="1" spans="2:9">
      <c r="B724" s="82" t="str">
        <f>[2]自有船应收租金!B666</f>
        <v>ACACIA ARIES</v>
      </c>
      <c r="C724" s="82" t="str">
        <f>[2]自有船应收租金!C666</f>
        <v>STM</v>
      </c>
      <c r="D724" s="82" t="str">
        <f>[2]自有船应收租金!F666</f>
        <v>第22期</v>
      </c>
      <c r="E724" s="82" t="str">
        <f>[2]自有船应收租金!I666</f>
        <v>2019.11.21-2019.12.06</v>
      </c>
      <c r="F724" s="83">
        <f>[2]自有船应收租金!V666</f>
        <v>0</v>
      </c>
      <c r="G724" s="82">
        <f>[2]自有船应收租金!AA666</f>
        <v>60278.68</v>
      </c>
      <c r="H724" s="82">
        <f>IF([2]自有船应收租金!AB666="","",[2]自有船应收租金!AB666)</f>
        <v>60278.68</v>
      </c>
      <c r="I724" s="86" t="str">
        <f>[2]自有船应收租金!Y666</f>
        <v>船东费</v>
      </c>
    </row>
    <row r="725" s="59" customFormat="1" ht="12" customHeight="1" spans="2:9">
      <c r="B725" s="82" t="str">
        <f>[2]自有船应收租金!B667</f>
        <v>ACACIA MAKOTO</v>
      </c>
      <c r="C725" s="82" t="str">
        <f>[2]自有船应收租金!C667</f>
        <v>STM</v>
      </c>
      <c r="D725" s="82" t="str">
        <f>[2]自有船应收租金!F667</f>
        <v>第35期</v>
      </c>
      <c r="E725" s="82" t="str">
        <f>[2]自有船应收租金!I667</f>
        <v>2019.11.21-2019.12.06</v>
      </c>
      <c r="F725" s="83">
        <f>[2]自有船应收租金!V667</f>
        <v>0</v>
      </c>
      <c r="G725" s="82">
        <f>[2]自有船应收租金!AA667</f>
        <v>89688.13</v>
      </c>
      <c r="H725" s="82">
        <f>IF([2]自有船应收租金!AB667="","",[2]自有船应收租金!AB667)</f>
        <v>89688.13</v>
      </c>
      <c r="I725" s="86" t="str">
        <f>[2]自有船应收租金!Y667</f>
        <v>船东费</v>
      </c>
    </row>
    <row r="726" s="59" customFormat="1" ht="12" customHeight="1" spans="2:9">
      <c r="B726" s="82" t="str">
        <f>[2]自有船应收租金!B668</f>
        <v>JRS CARINA</v>
      </c>
      <c r="C726" s="82" t="str">
        <f>[2]自有船应收租金!C668</f>
        <v>CCL</v>
      </c>
      <c r="D726" s="82" t="str">
        <f>[2]自有船应收租金!F668</f>
        <v>第35期</v>
      </c>
      <c r="E726" s="82" t="str">
        <f>[2]自有船应收租金!I668</f>
        <v>2019.11.22-2019.12.07</v>
      </c>
      <c r="F726" s="83">
        <f>[2]自有船应收租金!V668</f>
        <v>0</v>
      </c>
      <c r="G726" s="82">
        <f>[2]自有船应收租金!AA668</f>
        <v>68777.6054666667</v>
      </c>
      <c r="H726" s="82">
        <f>IF([2]自有船应收租金!AB668="","",[2]自有船应收租金!AB668)</f>
        <v>68775.35</v>
      </c>
      <c r="I726" s="86" t="str">
        <f>[2]自有船应收租金!Y668</f>
        <v>船东费/停租2019.11.10 0.13403天</v>
      </c>
    </row>
    <row r="727" s="59" customFormat="1" ht="12" customHeight="1" spans="2:9">
      <c r="B727" s="82" t="str">
        <f>[2]自有船应收租金!B669</f>
        <v>Heung-A Jakarta </v>
      </c>
      <c r="C727" s="82" t="str">
        <f>[2]自有船应收租金!C669</f>
        <v>Heung-A</v>
      </c>
      <c r="D727" s="82" t="str">
        <f>[2]自有船应收租金!F669</f>
        <v>第39期</v>
      </c>
      <c r="E727" s="82" t="str">
        <f>[2]自有船应收租金!I669</f>
        <v>2019.11.25-2019.12.10</v>
      </c>
      <c r="F727" s="83">
        <f>[2]自有船应收租金!V669</f>
        <v>0</v>
      </c>
      <c r="G727" s="82">
        <f>[2]自有船应收租金!AA669</f>
        <v>80728.125</v>
      </c>
      <c r="H727" s="82">
        <f>IF([2]自有船应收租金!AB669="","",[2]自有船应收租金!AB669)</f>
        <v>80728.12</v>
      </c>
      <c r="I727" s="86" t="str">
        <f>[2]自有船应收租金!Y669</f>
        <v>1.25%佣金</v>
      </c>
    </row>
    <row r="728" s="59" customFormat="1" ht="12" customHeight="1" spans="2:9">
      <c r="B728" s="82" t="str">
        <f>[2]自有船应收租金!B670</f>
        <v>ACACIA LEO</v>
      </c>
      <c r="C728" s="82" t="str">
        <f>[2]自有船应收租金!C670</f>
        <v>STM</v>
      </c>
      <c r="D728" s="82" t="str">
        <f>[2]自有船应收租金!F670</f>
        <v>第01期</v>
      </c>
      <c r="E728" s="82" t="str">
        <f>[2]自有船应收租金!I670</f>
        <v>2019.11.25-2019.12.12</v>
      </c>
      <c r="F728" s="83">
        <f>[2]自有船应收租金!V670</f>
        <v>0</v>
      </c>
      <c r="G728" s="82">
        <f>[2]自有船应收租金!AA670</f>
        <v>67749.406</v>
      </c>
      <c r="H728" s="82">
        <f>IF([2]自有船应收租金!AB670="","",[2]自有船应收租金!AB670)</f>
        <v>67749.41</v>
      </c>
      <c r="I728" s="86" t="str">
        <f>[2]自有船应收租金!Y670</f>
        <v>v.1948/1949ew 劳务费</v>
      </c>
    </row>
    <row r="729" s="59" customFormat="1" ht="12" customHeight="1" spans="2:9">
      <c r="B729" s="82" t="str">
        <f>[2]自有船应收租金!B671</f>
        <v>JRS CORVUS</v>
      </c>
      <c r="C729" s="82" t="str">
        <f>[2]自有船应收租金!C671</f>
        <v>HEDE</v>
      </c>
      <c r="D729" s="82" t="str">
        <f>[2]自有船应收租金!F671</f>
        <v>第02期</v>
      </c>
      <c r="E729" s="82" t="str">
        <f>[2]自有船应收租金!I671</f>
        <v>2019.11.27-2019.12.12</v>
      </c>
      <c r="F729" s="83">
        <f>[2]自有船应收租金!V671</f>
        <v>0</v>
      </c>
      <c r="G729" s="82">
        <f>[2]自有船应收租金!AA671</f>
        <v>210756.325</v>
      </c>
      <c r="H729" s="82">
        <f>IF([2]自有船应收租金!AB671="","",[2]自有船应收租金!AB671)</f>
        <v>210756.33</v>
      </c>
      <c r="I729" s="86" t="str">
        <f>[2]自有船应收租金!Y671</f>
        <v>接船检验费</v>
      </c>
    </row>
    <row r="730" s="59" customFormat="1" ht="12" customHeight="1" spans="2:9">
      <c r="B730" s="82" t="str">
        <f>[2]自有船应收租金!B672</f>
        <v>ACACIA TAURUS</v>
      </c>
      <c r="C730" s="82" t="str">
        <f>[2]自有船应收租金!C672</f>
        <v>STM</v>
      </c>
      <c r="D730" s="82" t="str">
        <f>[2]自有船应收租金!F672</f>
        <v>第35期</v>
      </c>
      <c r="E730" s="82" t="str">
        <f>[2]自有船应收租金!I672</f>
        <v>2019.11.29-2019.12.14</v>
      </c>
      <c r="F730" s="83">
        <f>[2]自有船应收租金!V672</f>
        <v>0</v>
      </c>
      <c r="G730" s="82">
        <f>[2]自有船应收租金!AA672</f>
        <v>60303.25</v>
      </c>
      <c r="H730" s="82">
        <f>IF([2]自有船应收租金!AB672="","",[2]自有船应收租金!AB672)</f>
        <v>60303.25</v>
      </c>
      <c r="I730" s="86" t="str">
        <f>[2]自有船应收租金!Y672</f>
        <v>船东费</v>
      </c>
    </row>
    <row r="731" s="59" customFormat="1" ht="12" customHeight="1" spans="2:9">
      <c r="B731" s="82" t="str">
        <f>[2]自有船应收租金!B673</f>
        <v>Heung-A Manila</v>
      </c>
      <c r="C731" s="82" t="str">
        <f>[2]自有船应收租金!C673</f>
        <v>SCP</v>
      </c>
      <c r="D731" s="82" t="str">
        <f>[2]自有船应收租金!F673</f>
        <v>第23期</v>
      </c>
      <c r="E731" s="82" t="str">
        <f>[2]自有船应收租金!I673</f>
        <v>2019.11.29-2019.11.30</v>
      </c>
      <c r="F731" s="83">
        <f>[2]自有船应收租金!V673</f>
        <v>0</v>
      </c>
      <c r="G731" s="82">
        <f>[2]自有船应收租金!AA673</f>
        <v>4579.26235159817</v>
      </c>
      <c r="H731" s="82">
        <f>IF([2]自有船应收租金!AB673="","",[2]自有船应收租金!AB673)</f>
        <v>4579.26</v>
      </c>
      <c r="I731" s="86" t="str">
        <f>[2]自有船应收租金!Y673</f>
        <v>1.25%佣金/船东费</v>
      </c>
    </row>
    <row r="732" s="59" customFormat="1" ht="12" customHeight="1" spans="2:9">
      <c r="B732" s="82" t="str">
        <f>[2]自有船应收租金!B674</f>
        <v>Heung-A Manila</v>
      </c>
      <c r="C732" s="82" t="str">
        <f>[2]自有船应收租金!C674</f>
        <v>SCP</v>
      </c>
      <c r="D732" s="82" t="str">
        <f>[2]自有船应收租金!F674</f>
        <v>第23期</v>
      </c>
      <c r="E732" s="82" t="str">
        <f>[2]自有船应收租金!I674</f>
        <v>2019.11.30-2019.12.14</v>
      </c>
      <c r="F732" s="83">
        <f>[2]自有船应收租金!V674</f>
        <v>0</v>
      </c>
      <c r="G732" s="82">
        <f>[2]自有船应收租金!AA674</f>
        <v>152737.442922374</v>
      </c>
      <c r="H732" s="82">
        <f>IF([2]自有船应收租金!AB674="","",[2]自有船应收租金!AB674)</f>
        <v>196733.8</v>
      </c>
      <c r="I732" s="86" t="str">
        <f>[2]自有船应收租金!Y674</f>
        <v>1.25%佣金</v>
      </c>
    </row>
    <row r="733" s="59" customFormat="1" ht="12" customHeight="1" spans="2:9">
      <c r="B733" s="82" t="str">
        <f>[2]自有船应收租金!B675</f>
        <v>ACACIA LAN</v>
      </c>
      <c r="C733" s="82" t="str">
        <f>[2]自有船应收租金!C675</f>
        <v>STM</v>
      </c>
      <c r="D733" s="82" t="str">
        <f>[2]自有船应收租金!F675</f>
        <v>第01期</v>
      </c>
      <c r="E733" s="82" t="str">
        <f>[2]自有船应收租金!I675</f>
        <v>2019.11.28-2019.12.13</v>
      </c>
      <c r="F733" s="83">
        <f>[2]自有船应收租金!V675</f>
        <v>0</v>
      </c>
      <c r="G733" s="82">
        <f>[2]自有船应收租金!AA675</f>
        <v>60650</v>
      </c>
      <c r="H733" s="82">
        <f>IF([2]自有船应收租金!AB675="","",[2]自有船应收租金!AB675)</f>
        <v>60650</v>
      </c>
      <c r="I733" s="86">
        <f>[2]自有船应收租金!Y675</f>
        <v>0</v>
      </c>
    </row>
    <row r="734" s="59" customFormat="1" ht="12" customHeight="1" spans="2:9">
      <c r="B734" s="82" t="str">
        <f>[2]自有船应收租金!B676</f>
        <v>ACACIA LEO</v>
      </c>
      <c r="C734" s="82" t="str">
        <f>[2]自有船应收租金!C676</f>
        <v>TSL</v>
      </c>
      <c r="D734" s="82" t="str">
        <f>[2]自有船应收租金!F676</f>
        <v>final</v>
      </c>
      <c r="E734" s="82" t="str">
        <f>[2]自有船应收租金!I676</f>
        <v>2019.11.13-2019.11.23</v>
      </c>
      <c r="F734" s="83">
        <f>[2]自有船应收租金!V676</f>
        <v>0</v>
      </c>
      <c r="G734" s="82">
        <f>[2]自有船应收租金!AA676</f>
        <v>8017.23</v>
      </c>
      <c r="H734" s="82">
        <f>IF([2]自有船应收租金!AB676="","",[2]自有船应收租金!AB676)</f>
        <v>7993.86</v>
      </c>
      <c r="I734" s="86" t="str">
        <f>[2]自有船应收租金!Y676</f>
        <v>船东费预估返还/船东费</v>
      </c>
    </row>
    <row r="735" s="59" customFormat="1" ht="12" customHeight="1" spans="2:9">
      <c r="B735" s="82" t="str">
        <f>[2]自有船应收租金!B677</f>
        <v>OPDR LISBOA</v>
      </c>
      <c r="C735" s="82" t="str">
        <f>[2]自有船应收租金!C677</f>
        <v>HEDE</v>
      </c>
      <c r="D735" s="82" t="str">
        <f>[2]自有船应收租金!F677</f>
        <v>prefinal2</v>
      </c>
      <c r="E735" s="82" t="str">
        <f>[2]自有船应收租金!I677</f>
        <v>2019.12.02-2019.12.04</v>
      </c>
      <c r="F735" s="83">
        <f>[2]自有船应收租金!V677</f>
        <v>0</v>
      </c>
      <c r="G735" s="82">
        <f>[2]自有船应收租金!AA677</f>
        <v>26259.0352</v>
      </c>
      <c r="H735" s="82">
        <f>IF([2]自有船应收租金!AB677="","",[2]自有船应收租金!AB677)</f>
        <v>27838.05</v>
      </c>
      <c r="I735" s="86" t="str">
        <f>[2]自有船应收租金!Y677</f>
        <v>1920EW-1923EW 劳务费</v>
      </c>
    </row>
    <row r="736" s="59" customFormat="1" ht="12" customHeight="1" spans="2:9">
      <c r="B736" s="82" t="str">
        <f>[2]自有船应收租金!B678</f>
        <v>OPDR LISBOA</v>
      </c>
      <c r="C736" s="82" t="str">
        <f>[2]自有船应收租金!C678</f>
        <v>HEDE</v>
      </c>
      <c r="D736" s="82" t="str">
        <f>[2]自有船应收租金!F678</f>
        <v>final</v>
      </c>
      <c r="E736" s="82" t="str">
        <f>[2]自有船应收租金!I678</f>
        <v>2019.12.02-2019.12.04</v>
      </c>
      <c r="F736" s="83">
        <f>[2]自有船应收租金!V678</f>
        <v>0</v>
      </c>
      <c r="G736" s="82">
        <f>[2]自有船应收租金!AA678</f>
        <v>5000</v>
      </c>
      <c r="H736" s="82">
        <f>IF([2]自有船应收租金!AB678="","",[2]自有船应收租金!AB678)</f>
        <v>5000</v>
      </c>
      <c r="I736" s="86" t="str">
        <f>[2]自有船应收租金!Y678</f>
        <v>船东费预估返还</v>
      </c>
    </row>
    <row r="737" s="59" customFormat="1" ht="12" customHeight="1" spans="2:9">
      <c r="B737" s="82" t="str">
        <f>[2]自有船应收租金!B679</f>
        <v>ACACIA LIBRA</v>
      </c>
      <c r="C737" s="82" t="str">
        <f>[2]自有船应收租金!C679</f>
        <v>SKR</v>
      </c>
      <c r="D737" s="82" t="str">
        <f>[2]自有船应收租金!F679</f>
        <v>第02期</v>
      </c>
      <c r="E737" s="82" t="str">
        <f>[2]自有船应收租金!I679</f>
        <v>2019.12.02-2019.12.17</v>
      </c>
      <c r="F737" s="83">
        <f>[2]自有船应收租金!V679</f>
        <v>0</v>
      </c>
      <c r="G737" s="82">
        <f>[2]自有船应收租金!AA679</f>
        <v>104239.726027397</v>
      </c>
      <c r="H737" s="82">
        <f>IF([2]自有船应收租金!AB679="","",[2]自有船应收租金!AB679)</f>
        <v>104226.44</v>
      </c>
      <c r="I737" s="86">
        <f>[2]自有船应收租金!Y679</f>
        <v>0</v>
      </c>
    </row>
    <row r="738" s="59" customFormat="1" ht="12" customHeight="1" spans="2:9">
      <c r="B738" s="82" t="str">
        <f>[2]自有船应收租金!B680</f>
        <v>ACACIA VIRGO</v>
      </c>
      <c r="C738" s="82" t="str">
        <f>[2]自有船应收租金!C680</f>
        <v>Heung-A</v>
      </c>
      <c r="D738" s="82" t="str">
        <f>[2]自有船应收租金!F680</f>
        <v>第05期</v>
      </c>
      <c r="E738" s="82" t="str">
        <f>[2]自有船应收租金!I680</f>
        <v>2019.12.03-2019.12.15</v>
      </c>
      <c r="F738" s="83">
        <f>[2]自有船应收租金!V680</f>
        <v>0</v>
      </c>
      <c r="G738" s="82">
        <f>[2]自有船应收租金!AA680</f>
        <v>80120</v>
      </c>
      <c r="H738" s="82">
        <f>IF([2]自有船应收租金!AB680="","",[2]自有船应收租金!AB680)</f>
        <v>80120</v>
      </c>
      <c r="I738" s="86" t="str">
        <f>[2]自有船应收租金!Y680</f>
        <v>1.25%佣金</v>
      </c>
    </row>
    <row r="739" s="59" customFormat="1" ht="12" customHeight="1" spans="2:9">
      <c r="B739" s="82" t="str">
        <f>[2]自有船应收租金!B681</f>
        <v>ACACIA VIRGO</v>
      </c>
      <c r="C739" s="82" t="str">
        <f>[2]自有船应收租金!C681</f>
        <v>Heung-A</v>
      </c>
      <c r="D739" s="82" t="str">
        <f>[2]自有船应收租金!F681</f>
        <v>第05期</v>
      </c>
      <c r="E739" s="82" t="str">
        <f>[2]自有船应收租金!I681</f>
        <v>2019.12.15-2019.12.18</v>
      </c>
      <c r="F739" s="83">
        <f>[2]自有船应收租金!V681</f>
        <v>0</v>
      </c>
      <c r="G739" s="82">
        <f>[2]自有船应收租金!AA681</f>
        <v>20322.5</v>
      </c>
      <c r="H739" s="82">
        <f>IF([2]自有船应收租金!AB681="","",[2]自有船应收租金!AB681)</f>
        <v>20318.84</v>
      </c>
      <c r="I739" s="86" t="str">
        <f>[2]自有船应收租金!Y681</f>
        <v>1.25%佣金</v>
      </c>
    </row>
    <row r="740" s="59" customFormat="1" ht="12" customHeight="1" spans="2:9">
      <c r="B740" s="82" t="str">
        <f>[2]自有船应收租金!B682</f>
        <v>ACACIA HAWK</v>
      </c>
      <c r="C740" s="82" t="str">
        <f>[2]自有船应收租金!C682</f>
        <v>CMS</v>
      </c>
      <c r="D740" s="82" t="str">
        <f>[2]自有船应收租金!F682</f>
        <v>第46期</v>
      </c>
      <c r="E740" s="82" t="str">
        <f>[2]自有船应收租金!I682</f>
        <v>2019.12.04-2019.12.19</v>
      </c>
      <c r="F740" s="83">
        <f>[2]自有船应收租金!V682</f>
        <v>0</v>
      </c>
      <c r="G740" s="82">
        <f>[2]自有船应收租金!AA682</f>
        <v>75542.4657534247</v>
      </c>
      <c r="H740" s="82">
        <f>IF([2]自有船应收租金!AB682="","",[2]自有船应收租金!AB682)</f>
        <v>75522.47</v>
      </c>
      <c r="I740" s="86">
        <f>[2]自有船应收租金!Y682</f>
        <v>0</v>
      </c>
    </row>
    <row r="741" s="59" customFormat="1" ht="12" customHeight="1" spans="2:9">
      <c r="B741" s="82" t="str">
        <f>[2]自有船应收租金!B683</f>
        <v>ACACIA MING</v>
      </c>
      <c r="C741" s="82" t="str">
        <f>[2]自有船应收租金!C683</f>
        <v>KMTC</v>
      </c>
      <c r="D741" s="82" t="str">
        <f>[2]自有船应收租金!F683</f>
        <v>第06期</v>
      </c>
      <c r="E741" s="82" t="str">
        <f>[2]自有船应收租金!I683</f>
        <v>2019.12.05-2019.12.20</v>
      </c>
      <c r="F741" s="83">
        <f>[2]自有船应收租金!V683</f>
        <v>0</v>
      </c>
      <c r="G741" s="82">
        <f>[2]自有船应收租金!AA683</f>
        <v>74762.5</v>
      </c>
      <c r="H741" s="82">
        <f>IF([2]自有船应收租金!AB683="","",[2]自有船应收租金!AB683)</f>
        <v>74760.59</v>
      </c>
      <c r="I741" s="86" t="str">
        <f>[2]自有船应收租金!Y683</f>
        <v>1.25%佣金</v>
      </c>
    </row>
    <row r="742" s="59" customFormat="1" ht="12" customHeight="1" spans="2:9">
      <c r="B742" s="82" t="str">
        <f>[2]自有船应收租金!B684</f>
        <v>Heung-A Singapore</v>
      </c>
      <c r="C742" s="82" t="str">
        <f>[2]自有船应收租金!C684</f>
        <v>SNL</v>
      </c>
      <c r="D742" s="82" t="str">
        <f>[2]自有船应收租金!F684</f>
        <v>第04期</v>
      </c>
      <c r="E742" s="82" t="str">
        <f>[2]自有船应收租金!I684</f>
        <v>2019.12.06-2019.12.21</v>
      </c>
      <c r="F742" s="83">
        <f>[2]自有船应收租金!V684</f>
        <v>0</v>
      </c>
      <c r="G742" s="82">
        <f>[2]自有船应收租金!AA684</f>
        <v>79825</v>
      </c>
      <c r="H742" s="82">
        <f>IF([2]自有船应收租金!AB684="","",[2]自有船应收租金!AB684)</f>
        <v>79798.86</v>
      </c>
      <c r="I742" s="86">
        <f>[2]自有船应收租金!Y684</f>
        <v>0</v>
      </c>
    </row>
    <row r="743" s="59" customFormat="1" ht="12" customHeight="1" spans="2:9">
      <c r="B743" s="82" t="str">
        <f>[2]自有船应收租金!B685</f>
        <v>ACACIA ARIES</v>
      </c>
      <c r="C743" s="82" t="str">
        <f>[2]自有船应收租金!C685</f>
        <v>STM</v>
      </c>
      <c r="D743" s="82" t="str">
        <f>[2]自有船应收租金!F685</f>
        <v>prefinal</v>
      </c>
      <c r="E743" s="82" t="str">
        <f>[2]自有船应收租金!I685</f>
        <v>2019.12.06-2019.12.01</v>
      </c>
      <c r="F743" s="83">
        <f>[2]自有船应收租金!V685</f>
        <v>0</v>
      </c>
      <c r="G743" s="82">
        <f>[2]自有船应收租金!AA685</f>
        <v>-193904.437</v>
      </c>
      <c r="H743" s="82">
        <f>IF([2]自有船应收租金!AB685="","",[2]自有船应收租金!AB685)</f>
        <v>-193904.44</v>
      </c>
      <c r="I743" s="86" t="str">
        <f>[2]自有船应收租金!Y685</f>
        <v>船东费预留/船东费</v>
      </c>
    </row>
    <row r="744" s="59" customFormat="1" ht="12" customHeight="1" spans="2:9">
      <c r="B744" s="82" t="str">
        <f>[2]自有船应收租金!B686</f>
        <v>ACACIA ARIES</v>
      </c>
      <c r="C744" s="82" t="str">
        <f>[2]自有船应收租金!C686</f>
        <v>STM</v>
      </c>
      <c r="D744" s="82" t="str">
        <f>[2]自有船应收租金!F686</f>
        <v>final</v>
      </c>
      <c r="E744" s="82" t="str">
        <f>[2]自有船应收租金!I686</f>
        <v>2019.12.06-2019.12.01</v>
      </c>
      <c r="F744" s="83">
        <f>[2]自有船应收租金!V686</f>
        <v>0</v>
      </c>
      <c r="G744" s="82">
        <f>[2]自有船应收租金!AA686</f>
        <v>5000</v>
      </c>
      <c r="H744" s="82">
        <f>IF([2]自有船应收租金!AB686="","",[2]自有船应收租金!AB686)</f>
        <v>5000</v>
      </c>
      <c r="I744" s="86" t="str">
        <f>[2]自有船应收租金!Y686</f>
        <v>船东费预留返还</v>
      </c>
    </row>
    <row r="745" s="59" customFormat="1" ht="12" customHeight="1" spans="2:9">
      <c r="B745" s="82" t="str">
        <f>[2]自有船应收租金!B687</f>
        <v>ACACIA MAKOTO</v>
      </c>
      <c r="C745" s="82" t="str">
        <f>[2]自有船应收租金!C687</f>
        <v>STM</v>
      </c>
      <c r="D745" s="82" t="str">
        <f>[2]自有船应收租金!F687</f>
        <v>第36期</v>
      </c>
      <c r="E745" s="82" t="str">
        <f>[2]自有船应收租金!I687</f>
        <v>2019.12.06-2019.12.21</v>
      </c>
      <c r="F745" s="83">
        <f>[2]自有船应收租金!V687</f>
        <v>0</v>
      </c>
      <c r="G745" s="82">
        <f>[2]自有船应收租金!AA687</f>
        <v>91200</v>
      </c>
      <c r="H745" s="82">
        <f>IF([2]自有船应收租金!AB687="","",[2]自有船应收租金!AB687)</f>
        <v>91200</v>
      </c>
      <c r="I745" s="86">
        <f>[2]自有船应收租金!Y687</f>
        <v>0</v>
      </c>
    </row>
    <row r="746" s="59" customFormat="1" ht="12" customHeight="1" spans="2:9">
      <c r="B746" s="82" t="str">
        <f>[2]自有船应收租金!B688</f>
        <v>OPDR LISBOA</v>
      </c>
      <c r="C746" s="82" t="str">
        <f>[2]自有船应收租金!C688</f>
        <v>STM</v>
      </c>
      <c r="D746" s="82" t="str">
        <f>[2]自有船应收租金!F688</f>
        <v>第01期</v>
      </c>
      <c r="E746" s="82" t="str">
        <f>[2]自有船应收租金!I688</f>
        <v>2019.12.06-2019.12.21</v>
      </c>
      <c r="F746" s="83">
        <f>[2]自有船应收租金!V688</f>
        <v>0</v>
      </c>
      <c r="G746" s="82">
        <f>[2]自有船应收租金!AA688</f>
        <v>72700</v>
      </c>
      <c r="H746" s="82">
        <f>IF([2]自有船应收租金!AB688="","",[2]自有船应收租金!AB688)</f>
        <v>72700</v>
      </c>
      <c r="I746" s="86">
        <f>[2]自有船应收租金!Y688</f>
        <v>0</v>
      </c>
    </row>
    <row r="747" s="59" customFormat="1" ht="12" customHeight="1" spans="2:9">
      <c r="B747" s="82" t="str">
        <f>[2]自有船应收租金!B689</f>
        <v>JRS CARINA</v>
      </c>
      <c r="C747" s="82" t="str">
        <f>[2]自有船应收租金!C689</f>
        <v>CCL</v>
      </c>
      <c r="D747" s="82" t="str">
        <f>[2]自有船应收租金!F689</f>
        <v>第36期</v>
      </c>
      <c r="E747" s="82" t="str">
        <f>[2]自有船应收租金!I689</f>
        <v>2019.12.07-2019.12.22</v>
      </c>
      <c r="F747" s="83">
        <f>[2]自有船应收租金!V689</f>
        <v>0</v>
      </c>
      <c r="G747" s="82">
        <f>[2]自有船应收租金!AA689</f>
        <v>70386.38</v>
      </c>
      <c r="H747" s="82">
        <f>IF([2]自有船应收租金!AB689="","",[2]自有船应收租金!AB689)</f>
        <v>70378.08</v>
      </c>
      <c r="I747" s="86" t="str">
        <f>[2]自有船应收租金!Y689</f>
        <v>船东费</v>
      </c>
    </row>
    <row r="748" s="59" customFormat="1" ht="12" customHeight="1" spans="2:9">
      <c r="B748" s="82" t="str">
        <f>[2]自有船应收租金!B690</f>
        <v>Heung-A Jakarta </v>
      </c>
      <c r="C748" s="82" t="str">
        <f>[2]自有船应收租金!C690</f>
        <v>Heung-A</v>
      </c>
      <c r="D748" s="82" t="str">
        <f>[2]自有船应收租金!F690</f>
        <v>第40期</v>
      </c>
      <c r="E748" s="82" t="str">
        <f>[2]自有船应收租金!I690</f>
        <v>2019.12.10-2019.12.25</v>
      </c>
      <c r="F748" s="83">
        <f>[2]自有船应收租金!V690</f>
        <v>0</v>
      </c>
      <c r="G748" s="82">
        <f>[2]自有船应收租金!AA690</f>
        <v>80728.125</v>
      </c>
      <c r="H748" s="82">
        <f>IF([2]自有船应收租金!AB690="","",[2]自有船应收租金!AB690)</f>
        <v>80714.79</v>
      </c>
      <c r="I748" s="86" t="str">
        <f>[2]自有船应收租金!Y690</f>
        <v>1.25%佣金</v>
      </c>
    </row>
    <row r="749" s="59" customFormat="1" ht="12" customHeight="1" spans="2:9">
      <c r="B749" s="82" t="str">
        <f>[2]自有船应收租金!B691</f>
        <v>JRS CORVUS</v>
      </c>
      <c r="C749" s="82" t="str">
        <f>[2]自有船应收租金!C691</f>
        <v>HEDE</v>
      </c>
      <c r="D749" s="82" t="str">
        <f>[2]自有船应收租金!F691</f>
        <v>第03期</v>
      </c>
      <c r="E749" s="82" t="str">
        <f>[2]自有船应收租金!I691</f>
        <v>2019.12.12-2019.12.27</v>
      </c>
      <c r="F749" s="83">
        <f>[2]自有船应收租金!V691</f>
        <v>0</v>
      </c>
      <c r="G749" s="82">
        <f>[2]自有船应收租金!AA691</f>
        <v>75600</v>
      </c>
      <c r="H749" s="82">
        <f>IF([2]自有船应收租金!AB691="","",[2]自有船应收租金!AB691)</f>
        <v>75600</v>
      </c>
      <c r="I749" s="86">
        <f>[2]自有船应收租金!Y691</f>
        <v>0</v>
      </c>
    </row>
    <row r="750" s="59" customFormat="1" ht="12" customHeight="1" spans="2:9">
      <c r="B750" s="82" t="str">
        <f>[2]自有船应收租金!B692</f>
        <v>ACACIA LAN</v>
      </c>
      <c r="C750" s="82" t="str">
        <f>[2]自有船应收租金!C692</f>
        <v>STM</v>
      </c>
      <c r="D750" s="82" t="str">
        <f>[2]自有船应收租金!F692</f>
        <v>第02期</v>
      </c>
      <c r="E750" s="82" t="str">
        <f>[2]自有船应收租金!I692</f>
        <v>2019.12.13-2019.12.28</v>
      </c>
      <c r="F750" s="83">
        <f>[2]自有船应收租金!V692</f>
        <v>0</v>
      </c>
      <c r="G750" s="82">
        <f>[2]自有船应收租金!AA692</f>
        <v>262229.06</v>
      </c>
      <c r="H750" s="82">
        <f>IF([2]自有船应收租金!AB692="","",[2]自有船应收租金!AB692)</f>
        <v>262229.06</v>
      </c>
      <c r="I750" s="86">
        <f>[2]自有船应收租金!Y692</f>
        <v>0</v>
      </c>
    </row>
    <row r="751" s="59" customFormat="1" ht="12" customHeight="1" spans="2:9">
      <c r="B751" s="82" t="str">
        <f>[2]自有船应收租金!B693</f>
        <v>ACACIA TAURUS</v>
      </c>
      <c r="C751" s="82" t="str">
        <f>[2]自有船应收租金!C693</f>
        <v>STM</v>
      </c>
      <c r="D751" s="82" t="str">
        <f>[2]自有船应收租金!F693</f>
        <v>第36期</v>
      </c>
      <c r="E751" s="82" t="str">
        <f>[2]自有船应收租金!I693</f>
        <v>2019.12.14-2019.12.29</v>
      </c>
      <c r="F751" s="83">
        <f>[2]自有船应收租金!V693</f>
        <v>0</v>
      </c>
      <c r="G751" s="82">
        <f>[2]自有船应收租金!AA693</f>
        <v>58334.96</v>
      </c>
      <c r="H751" s="82">
        <f>IF([2]自有船应收租金!AB693="","",[2]自有船应收租金!AB693)</f>
        <v>58334.96</v>
      </c>
      <c r="I751" s="86" t="str">
        <f>[2]自有船应收租金!Y693</f>
        <v>船东费</v>
      </c>
    </row>
    <row r="752" s="59" customFormat="1" ht="12" customHeight="1" spans="2:9">
      <c r="B752" s="82" t="str">
        <f>[2]自有船应收租金!B694</f>
        <v>Heung-A Manila</v>
      </c>
      <c r="C752" s="82" t="str">
        <f>[2]自有船应收租金!C694</f>
        <v>SCP</v>
      </c>
      <c r="D752" s="82" t="str">
        <f>[2]自有船应收租金!F694</f>
        <v>第24期</v>
      </c>
      <c r="E752" s="82" t="str">
        <f>[2]自有船应收租金!I694</f>
        <v>2019.12.14-2019.12.29</v>
      </c>
      <c r="F752" s="83">
        <f>[2]自有船应收租金!V694</f>
        <v>0</v>
      </c>
      <c r="G752" s="82">
        <f>[2]自有船应收租金!AA694</f>
        <v>81147.2602739726</v>
      </c>
      <c r="H752" s="82">
        <f>IF([2]自有船应收租金!AB694="","",[2]自有船应收租金!AB694)</f>
        <v>81143.59</v>
      </c>
      <c r="I752" s="86" t="str">
        <f>[2]自有船应收租金!Y694</f>
        <v>1.25%佣金</v>
      </c>
    </row>
    <row r="753" s="59" customFormat="1" ht="12" customHeight="1" spans="2:9">
      <c r="B753" s="82" t="str">
        <f>[2]自有船应收租金!B695</f>
        <v>ACACIA LIBRA</v>
      </c>
      <c r="C753" s="82" t="str">
        <f>[2]自有船应收租金!C695</f>
        <v>SKR</v>
      </c>
      <c r="D753" s="82" t="str">
        <f>[2]自有船应收租金!F695</f>
        <v>第03期</v>
      </c>
      <c r="E753" s="82" t="str">
        <f>[2]自有船应收租金!I695</f>
        <v>2019.12.17-2019.12.30</v>
      </c>
      <c r="F753" s="83">
        <f>[2]自有船应收租金!V695</f>
        <v>0</v>
      </c>
      <c r="G753" s="82">
        <f>[2]自有船应收租金!AA695</f>
        <v>90341.095890411</v>
      </c>
      <c r="H753" s="82">
        <f>IF([2]自有船应收租金!AB695="","",[2]自有船应收租金!AB695)</f>
        <v>90327.77</v>
      </c>
      <c r="I753" s="86">
        <f>[2]自有船应收租金!Y695</f>
        <v>0</v>
      </c>
    </row>
    <row r="754" s="59" customFormat="1" ht="12" customHeight="1" spans="2:9">
      <c r="B754" s="82" t="str">
        <f>[2]自有船应收租金!B696</f>
        <v>ACACIA VIRGO</v>
      </c>
      <c r="C754" s="82" t="str">
        <f>[2]自有船应收租金!C696</f>
        <v>Heung-A</v>
      </c>
      <c r="D754" s="82" t="str">
        <f>[2]自有船应收租金!F696</f>
        <v>第06期</v>
      </c>
      <c r="E754" s="82" t="str">
        <f>[2]自有船应收租金!I696</f>
        <v>2019.12.18-2020.01.02</v>
      </c>
      <c r="F754" s="83">
        <f>[2]自有船应收租金!V696</f>
        <v>0</v>
      </c>
      <c r="G754" s="82">
        <f>[2]自有船应收租金!AA696</f>
        <v>100172.21</v>
      </c>
      <c r="H754" s="82">
        <f>IF([2]自有船应收租金!AB696="","",[2]自有船应收租金!AB696)</f>
        <v>100168.55</v>
      </c>
      <c r="I754" s="86" t="str">
        <f>[2]自有船应收租金!Y696</f>
        <v>1.25%佣金/船东费</v>
      </c>
    </row>
    <row r="755" s="59" customFormat="1" ht="12" customHeight="1" spans="2:9">
      <c r="B755" s="82" t="str">
        <f>[2]自有船应收租金!B697</f>
        <v>ACACIA HAWK</v>
      </c>
      <c r="C755" s="82" t="str">
        <f>[2]自有船应收租金!C697</f>
        <v>CMS</v>
      </c>
      <c r="D755" s="82" t="str">
        <f>[2]自有船应收租金!F697</f>
        <v>第47期</v>
      </c>
      <c r="E755" s="82" t="str">
        <f>[2]自有船应收租金!I697</f>
        <v>2019.12.19-2020.01.03</v>
      </c>
      <c r="F755" s="83">
        <f>[2]自有船应收租金!V697</f>
        <v>0</v>
      </c>
      <c r="G755" s="82">
        <f>[2]自有船应收租金!AA697</f>
        <v>75542.4657534247</v>
      </c>
      <c r="H755" s="82">
        <f>IF([2]自有船应收租金!AB697="","",[2]自有船应收租金!AB697)</f>
        <v>75518.61</v>
      </c>
      <c r="I755" s="86">
        <f>[2]自有船应收租金!Y697</f>
        <v>0</v>
      </c>
    </row>
    <row r="756" s="59" customFormat="1" ht="12" customHeight="1" spans="2:9">
      <c r="B756" s="82" t="str">
        <f>[2]自有船应收租金!B698</f>
        <v>ACACIA MING</v>
      </c>
      <c r="C756" s="82" t="str">
        <f>[2]自有船应收租金!C698</f>
        <v>KMTC</v>
      </c>
      <c r="D756" s="82" t="str">
        <f>[2]自有船应收租金!F698</f>
        <v>第07期</v>
      </c>
      <c r="E756" s="82" t="str">
        <f>[2]自有船应收租金!I698</f>
        <v>2019.12.20-2020.01.04</v>
      </c>
      <c r="F756" s="83">
        <f>[2]自有船应收租金!V698</f>
        <v>0</v>
      </c>
      <c r="G756" s="82">
        <f>[2]自有船应收租金!AA698</f>
        <v>74762.5</v>
      </c>
      <c r="H756" s="82">
        <f>IF([2]自有船应收租金!AB698="","",[2]自有船应收租金!AB698)</f>
        <v>74760.58</v>
      </c>
      <c r="I756" s="86" t="str">
        <f>[2]自有船应收租金!Y698</f>
        <v>1.25%佣金</v>
      </c>
    </row>
    <row r="757" s="59" customFormat="1" ht="12" customHeight="1" spans="2:9">
      <c r="B757" s="82" t="str">
        <f>[2]自有船应收租金!B699</f>
        <v>ACACIA ARIES</v>
      </c>
      <c r="C757" s="82" t="str">
        <f>[2]自有船应收租金!C699</f>
        <v>STM</v>
      </c>
      <c r="D757" s="82" t="str">
        <f>[2]自有船应收租金!F699</f>
        <v>第01期</v>
      </c>
      <c r="E757" s="82" t="str">
        <f>[2]自有船应收租金!I699</f>
        <v>2019.12.20-2019.12.29</v>
      </c>
      <c r="F757" s="83">
        <f>[2]自有船应收租金!V699</f>
        <v>0</v>
      </c>
      <c r="G757" s="82">
        <f>[2]自有船应收租金!AA699</f>
        <v>34911.9366666667</v>
      </c>
      <c r="H757" s="82">
        <f>IF([2]自有船应收租金!AB699="","",[2]自有船应收租金!AB699)</f>
        <v>34911.94</v>
      </c>
      <c r="I757" s="86">
        <f>[2]自有船应收租金!Y699</f>
        <v>0</v>
      </c>
    </row>
    <row r="758" s="59" customFormat="1" ht="12" customHeight="1" spans="2:9">
      <c r="B758" s="82" t="str">
        <f>[2]自有船应收租金!B700</f>
        <v>OPDR LISBOA</v>
      </c>
      <c r="C758" s="82" t="str">
        <f>[2]自有船应收租金!C700</f>
        <v>STM</v>
      </c>
      <c r="D758" s="82" t="str">
        <f>[2]自有船应收租金!F700</f>
        <v>第02期</v>
      </c>
      <c r="E758" s="82" t="str">
        <f>[2]自有船应收租金!I700</f>
        <v>2019.12.21-2020.01.05</v>
      </c>
      <c r="F758" s="83">
        <f>[2]自有船应收租金!V700</f>
        <v>0</v>
      </c>
      <c r="G758" s="82">
        <f>[2]自有船应收租金!AA700</f>
        <v>248859.6</v>
      </c>
      <c r="H758" s="82">
        <f>IF([2]自有船应收租金!AB700="","",[2]自有船应收租金!AB700)</f>
        <v>248859.6</v>
      </c>
      <c r="I758" s="86">
        <f>[2]自有船应收租金!Y700</f>
        <v>0</v>
      </c>
    </row>
    <row r="759" s="59" customFormat="1" ht="12" customHeight="1" spans="2:9">
      <c r="B759" s="82" t="str">
        <f>[2]自有船应收租金!B701</f>
        <v>Heung-A Singapore</v>
      </c>
      <c r="C759" s="82" t="str">
        <f>[2]自有船应收租金!C701</f>
        <v>SNL</v>
      </c>
      <c r="D759" s="82" t="str">
        <f>[2]自有船应收租金!F701</f>
        <v>第05期</v>
      </c>
      <c r="E759" s="82" t="str">
        <f>[2]自有船应收租金!I701</f>
        <v>2019.12.21-2020.01.05</v>
      </c>
      <c r="F759" s="83">
        <f>[2]自有船应收租金!V701</f>
        <v>0</v>
      </c>
      <c r="G759" s="82">
        <f>[2]自有船应收租金!AA701</f>
        <v>79825</v>
      </c>
      <c r="H759" s="82">
        <f>IF([2]自有船应收租金!AB701="","",[2]自有船应收租金!AB701)</f>
        <v>79825</v>
      </c>
      <c r="I759" s="86">
        <f>[2]自有船应收租金!Y701</f>
        <v>0</v>
      </c>
    </row>
    <row r="760" s="59" customFormat="1" ht="12" customHeight="1" spans="2:9">
      <c r="B760" s="82" t="str">
        <f>[2]自有船应收租金!B702</f>
        <v>ACACIA MAKOTO</v>
      </c>
      <c r="C760" s="82" t="str">
        <f>[2]自有船应收租金!C702</f>
        <v>STM</v>
      </c>
      <c r="D760" s="82" t="str">
        <f>[2]自有船应收租金!F702</f>
        <v>第37期</v>
      </c>
      <c r="E760" s="82" t="str">
        <f>[2]自有船应收租金!I702</f>
        <v>2019.12.21-2020.01.05</v>
      </c>
      <c r="F760" s="83">
        <f>[2]自有船应收租金!V702</f>
        <v>0</v>
      </c>
      <c r="G760" s="82">
        <f>[2]自有船应收租金!AA702</f>
        <v>88971.58</v>
      </c>
      <c r="H760" s="82">
        <f>IF([2]自有船应收租金!AB702="","",[2]自有船应收租金!AB702)</f>
        <v>88971.58</v>
      </c>
      <c r="I760" s="86" t="str">
        <f>[2]自有船应收租金!Y702</f>
        <v>船东费</v>
      </c>
    </row>
    <row r="761" s="59" customFormat="1" ht="12" customHeight="1" spans="2:9">
      <c r="B761" s="82" t="str">
        <f>[2]自有船应收租金!B703</f>
        <v>JRS CARINA</v>
      </c>
      <c r="C761" s="82" t="str">
        <f>[2]自有船应收租金!C703</f>
        <v>CCL</v>
      </c>
      <c r="D761" s="82" t="str">
        <f>[2]自有船应收租金!F703</f>
        <v>第37期</v>
      </c>
      <c r="E761" s="82" t="str">
        <f>[2]自有船应收租金!I703</f>
        <v>2019.12.22-2020.01.06</v>
      </c>
      <c r="F761" s="83">
        <f>[2]自有船应收租金!V703</f>
        <v>0</v>
      </c>
      <c r="G761" s="82">
        <f>[2]自有船应收租金!AA703</f>
        <v>70440.74</v>
      </c>
      <c r="H761" s="82">
        <f>IF([2]自有船应收租金!AB703="","",[2]自有船应收租金!AB703)</f>
        <v>70438.34</v>
      </c>
      <c r="I761" s="86" t="str">
        <f>[2]自有船应收租金!Y703</f>
        <v>船东费/返回第30期扣除的船东费</v>
      </c>
    </row>
    <row r="762" s="59" customFormat="1" ht="12" customHeight="1" spans="2:9">
      <c r="B762" s="82" t="str">
        <f>[2]自有船应收租金!B704</f>
        <v>Heung-A Jakarta </v>
      </c>
      <c r="C762" s="82" t="str">
        <f>[2]自有船应收租金!C704</f>
        <v>Heung-A</v>
      </c>
      <c r="D762" s="82" t="str">
        <f>[2]自有船应收租金!F704</f>
        <v>第41期</v>
      </c>
      <c r="E762" s="82" t="str">
        <f>[2]自有船应收租金!I704</f>
        <v>2019.12.25-2020.01.09</v>
      </c>
      <c r="F762" s="83">
        <f>[2]自有船应收租金!V704</f>
        <v>0</v>
      </c>
      <c r="G762" s="82">
        <f>[2]自有船应收租金!AA704</f>
        <v>80728.125</v>
      </c>
      <c r="H762" s="82">
        <f>IF([2]自有船应收租金!AB704="","",[2]自有船应收租金!AB704)</f>
        <v>80714.79</v>
      </c>
      <c r="I762" s="86" t="str">
        <f>[2]自有船应收租金!Y704</f>
        <v>1.25%佣金</v>
      </c>
    </row>
    <row r="763" s="59" customFormat="1" ht="12" customHeight="1" spans="2:9">
      <c r="B763" s="82" t="str">
        <f>[2]自有船应收租金!B705</f>
        <v>JRS CORVUS</v>
      </c>
      <c r="C763" s="82" t="str">
        <f>[2]自有船应收租金!C705</f>
        <v>HEDE</v>
      </c>
      <c r="D763" s="82" t="str">
        <f>[2]自有船应收租金!F705</f>
        <v>第04期</v>
      </c>
      <c r="E763" s="82" t="str">
        <f>[2]自有船应收租金!I705</f>
        <v>2019.12.27-2020.01.11</v>
      </c>
      <c r="F763" s="83">
        <f>[2]自有船应收租金!V705</f>
        <v>0</v>
      </c>
      <c r="G763" s="82">
        <f>[2]自有船应收租金!AA705</f>
        <v>74233.748</v>
      </c>
      <c r="H763" s="82">
        <f>IF([2]自有船应收租金!AB705="","",[2]自有船应收租金!AB705)</f>
        <v>74233.75</v>
      </c>
      <c r="I763" s="86" t="str">
        <f>[2]自有船应收租金!Y705</f>
        <v>停租（2019.12.16 1634-2210LT 0.2333天）</v>
      </c>
    </row>
    <row r="764" s="59" customFormat="1" ht="12" customHeight="1" spans="2:9">
      <c r="B764" s="82" t="str">
        <f>[2]自有船应收租金!B706</f>
        <v>ACACIA LAN</v>
      </c>
      <c r="C764" s="82" t="str">
        <f>[2]自有船应收租金!C706</f>
        <v>STM</v>
      </c>
      <c r="D764" s="82" t="str">
        <f>[2]自有船应收租金!F706</f>
        <v>第03期</v>
      </c>
      <c r="E764" s="82" t="str">
        <f>[2]自有船应收租金!I706</f>
        <v>2019.12.28-2020.01.12</v>
      </c>
      <c r="F764" s="83">
        <f>[2]自有船应收租金!V706</f>
        <v>0</v>
      </c>
      <c r="G764" s="82">
        <f>[2]自有船应收租金!AA706</f>
        <v>60650</v>
      </c>
      <c r="H764" s="82">
        <f>IF([2]自有船应收租金!AB706="","",[2]自有船应收租金!AB706)</f>
        <v>60650</v>
      </c>
      <c r="I764" s="86">
        <f>[2]自有船应收租金!Y706</f>
        <v>0</v>
      </c>
    </row>
    <row r="765" s="59" customFormat="1" ht="12" customHeight="1" spans="2:9">
      <c r="B765" s="82" t="str">
        <f>[2]自有船应收租金!B707</f>
        <v>ACACIA TAURUS</v>
      </c>
      <c r="C765" s="82" t="str">
        <f>[2]自有船应收租金!C707</f>
        <v>STM</v>
      </c>
      <c r="D765" s="82" t="str">
        <f>[2]自有船应收租金!F707</f>
        <v>第37期</v>
      </c>
      <c r="E765" s="82" t="str">
        <f>[2]自有船应收租金!I707</f>
        <v>2019.12.29-2020.01.13</v>
      </c>
      <c r="F765" s="83">
        <f>[2]自有船应收租金!V707</f>
        <v>0</v>
      </c>
      <c r="G765" s="82">
        <f>[2]自有船应收租金!AA707</f>
        <v>60650</v>
      </c>
      <c r="H765" s="82">
        <f>IF([2]自有船应收租金!AB707="","",[2]自有船应收租金!AB707)</f>
        <v>60650</v>
      </c>
      <c r="I765" s="86">
        <f>[2]自有船应收租金!Y707</f>
        <v>0</v>
      </c>
    </row>
    <row r="766" s="59" customFormat="1" ht="12" customHeight="1" spans="2:9">
      <c r="B766" s="82" t="str">
        <f>[2]自有船应收租金!B708</f>
        <v>Heung-A Manila</v>
      </c>
      <c r="C766" s="82" t="str">
        <f>[2]自有船应收租金!C708</f>
        <v>SCP</v>
      </c>
      <c r="D766" s="82" t="str">
        <f>[2]自有船应收租金!F708</f>
        <v>第25期</v>
      </c>
      <c r="E766" s="82" t="str">
        <f>[2]自有船应收租金!I708</f>
        <v>2019.12.29-2020.01.13</v>
      </c>
      <c r="F766" s="83">
        <f>[2]自有船应收租金!V708</f>
        <v>0</v>
      </c>
      <c r="G766" s="82">
        <f>[2]自有船应收租金!AA708</f>
        <v>67749.5824075976</v>
      </c>
      <c r="H766" s="82">
        <f>IF([2]自有船应收租金!AB708="","",[2]自有船应收租金!AB708)</f>
        <v>67459.93</v>
      </c>
      <c r="I766" s="86" t="str">
        <f>[2]自有船应收租金!Y708</f>
        <v>1.25%佣金（新年空置2.48611天）</v>
      </c>
    </row>
    <row r="767" s="59" customFormat="1" ht="12" customHeight="1" spans="2:9">
      <c r="B767" s="82" t="str">
        <f>[2]自有船应收租金!B709</f>
        <v>ACACIA LIBRA</v>
      </c>
      <c r="C767" s="82" t="str">
        <f>[2]自有船应收租金!C709</f>
        <v>SKR</v>
      </c>
      <c r="D767" s="82" t="str">
        <f>[2]自有船应收租金!F709</f>
        <v>prefinal</v>
      </c>
      <c r="E767" s="82" t="str">
        <f>[2]自有船应收租金!I709</f>
        <v>2019.12.30-2019.12.31</v>
      </c>
      <c r="F767" s="83">
        <f>[2]自有船应收租金!V709</f>
        <v>0</v>
      </c>
      <c r="G767" s="82">
        <f>[2]自有船应收租金!AA709</f>
        <v>273804.113876712</v>
      </c>
      <c r="H767" s="82">
        <f>IF([2]自有船应收租金!AB709="","",[2]自有船应收租金!AB709)</f>
        <v>269148.34</v>
      </c>
      <c r="I767" s="86">
        <f>[2]自有船应收租金!Y709</f>
        <v>0</v>
      </c>
    </row>
    <row r="768" s="59" customFormat="1" ht="12" customHeight="1" spans="2:9">
      <c r="B768" s="82" t="str">
        <f>[2]自有船应收租金!B710</f>
        <v>ACACIA LIBRA</v>
      </c>
      <c r="C768" s="82" t="str">
        <f>[2]自有船应收租金!C710</f>
        <v>SKR</v>
      </c>
      <c r="D768" s="82" t="str">
        <f>[2]自有船应收租金!F710</f>
        <v>final</v>
      </c>
      <c r="E768" s="82" t="str">
        <f>[2]自有船应收租金!I710</f>
        <v>2019.12.31-2020.01.01</v>
      </c>
      <c r="F768" s="83">
        <f>[2]自有船应收租金!V710</f>
        <v>0</v>
      </c>
      <c r="G768" s="82">
        <f>[2]自有船应收租金!AA710</f>
        <v>17608.686260274</v>
      </c>
      <c r="H768" s="82">
        <f>IF([2]自有船应收租金!AB710="","",[2]自有船应收租金!AB710)</f>
        <v>22252.03</v>
      </c>
      <c r="I768" s="86" t="str">
        <f>[2]自有船应收租金!Y710</f>
        <v>交还船检验费/船东费/劳务费v.1901-1903</v>
      </c>
    </row>
    <row r="769" s="59" customFormat="1" ht="12" customHeight="1" spans="2:9">
      <c r="B769" s="82" t="str">
        <f>[2]自有船应收租金!B711</f>
        <v>ACACIA VIRGO</v>
      </c>
      <c r="C769" s="82" t="str">
        <f>[2]自有船应收租金!C711</f>
        <v>Heung-A</v>
      </c>
      <c r="D769" s="82" t="str">
        <f>[2]自有船应收租金!F711</f>
        <v>第07期</v>
      </c>
      <c r="E769" s="82" t="str">
        <f>[2]自有船应收租金!I711</f>
        <v>2020.01.02-2020.01.17</v>
      </c>
      <c r="F769" s="83">
        <f>[2]自有船应收租金!V711</f>
        <v>0</v>
      </c>
      <c r="G769" s="82">
        <f>[2]自有船应收租金!AA711</f>
        <v>89140.92</v>
      </c>
      <c r="H769" s="82">
        <f>IF([2]自有船应收租金!AB711="","",[2]自有船应收租金!AB711)</f>
        <v>89137.25</v>
      </c>
      <c r="I769" s="86" t="str">
        <f>[2]自有船应收租金!Y711</f>
        <v>1.25%佣金/停租（12.21-12.22 0.9931天）</v>
      </c>
    </row>
    <row r="770" s="59" customFormat="1" ht="12" customHeight="1" spans="2:9">
      <c r="B770" s="82" t="str">
        <f>[2]自有船应收租金!B712</f>
        <v>ACACIA HAWK</v>
      </c>
      <c r="C770" s="82" t="str">
        <f>[2]自有船应收租金!C712</f>
        <v>CMS</v>
      </c>
      <c r="D770" s="82" t="str">
        <f>[2]自有船应收租金!F712</f>
        <v>第48期</v>
      </c>
      <c r="E770" s="82" t="str">
        <f>[2]自有船应收租金!I712</f>
        <v>2020.01.03-2020.01.18</v>
      </c>
      <c r="F770" s="83">
        <f>[2]自有船应收租金!V712</f>
        <v>0</v>
      </c>
      <c r="G770" s="82">
        <f>[2]自有船应收租金!AA712</f>
        <v>75542.4657534247</v>
      </c>
      <c r="H770" s="82">
        <f>IF([2]自有船应收租金!AB712="","",[2]自有船应收租金!AB712)</f>
        <v>75518.61</v>
      </c>
      <c r="I770" s="86">
        <f>[2]自有船应收租金!Y712</f>
        <v>0</v>
      </c>
    </row>
    <row r="771" s="59" customFormat="1" ht="12" customHeight="1" spans="2:9">
      <c r="B771" s="82" t="str">
        <f>[2]自有船应收租金!B713</f>
        <v>ACACIA MING</v>
      </c>
      <c r="C771" s="82" t="str">
        <f>[2]自有船应收租金!C713</f>
        <v>KMTC</v>
      </c>
      <c r="D771" s="82" t="str">
        <f>[2]自有船应收租金!F713</f>
        <v>第08期</v>
      </c>
      <c r="E771" s="82" t="str">
        <f>[2]自有船应收租金!I713</f>
        <v>2020.01.04-2020.01.19</v>
      </c>
      <c r="F771" s="83">
        <f>[2]自有船应收租金!V713</f>
        <v>0</v>
      </c>
      <c r="G771" s="82">
        <f>[2]自有船应收租金!AA713</f>
        <v>74762.5</v>
      </c>
      <c r="H771" s="82">
        <f>IF([2]自有船应收租金!AB713="","",[2]自有船应收租金!AB713)</f>
        <v>74760.58</v>
      </c>
      <c r="I771" s="86" t="str">
        <f>[2]自有船应收租金!Y713</f>
        <v>1.25%佣金</v>
      </c>
    </row>
    <row r="772" s="59" customFormat="1" ht="12" customHeight="1" spans="2:9">
      <c r="B772" s="82" t="str">
        <f>[2]自有船应收租金!B714</f>
        <v>OPDR LISBOA</v>
      </c>
      <c r="C772" s="82" t="str">
        <f>[2]自有船应收租金!C714</f>
        <v>STM</v>
      </c>
      <c r="D772" s="82" t="str">
        <f>[2]自有船应收租金!F714</f>
        <v>prefinal</v>
      </c>
      <c r="E772" s="82" t="str">
        <f>[2]自有船应收租金!I714</f>
        <v>2020.01.05-2020.01.12</v>
      </c>
      <c r="F772" s="83">
        <f>[2]自有船应收租金!V714</f>
        <v>0</v>
      </c>
      <c r="G772" s="82">
        <f>[2]自有船应收租金!AA714</f>
        <v>-94963.4106666667</v>
      </c>
      <c r="H772" s="82">
        <f>IF([2]自有船应收租金!AB714="","",[2]自有船应收租金!AB714)</f>
        <v>-94963.41</v>
      </c>
      <c r="I772" s="86" t="str">
        <f>[2]自有船应收租金!Y714</f>
        <v>停租(2019.12.22 0950-2019.12.27 1750 5.3333天)/船东费预留</v>
      </c>
    </row>
    <row r="773" s="59" customFormat="1" ht="12" customHeight="1" spans="2:9">
      <c r="B773" s="82" t="str">
        <f>[2]自有船应收租金!B715</f>
        <v>OPDR LISBOA</v>
      </c>
      <c r="C773" s="82" t="str">
        <f>[2]自有船应收租金!C715</f>
        <v>STM</v>
      </c>
      <c r="D773" s="82" t="str">
        <f>[2]自有船应收租金!F715</f>
        <v>final</v>
      </c>
      <c r="E773" s="82" t="str">
        <f>[2]自有船应收租金!I715</f>
        <v>2020.01.05-2020.01.12</v>
      </c>
      <c r="F773" s="83">
        <f>[2]自有船应收租金!V715</f>
        <v>0</v>
      </c>
      <c r="G773" s="82">
        <f>[2]自有船应收租金!AA715</f>
        <v>3000</v>
      </c>
      <c r="H773" s="82">
        <f>IF([2]自有船应收租金!AB715="","",[2]自有船应收租金!AB715)</f>
        <v>3000</v>
      </c>
      <c r="I773" s="86" t="str">
        <f>[2]自有船应收租金!Y715</f>
        <v>船东费预留返还</v>
      </c>
    </row>
    <row r="774" s="59" customFormat="1" ht="12" customHeight="1" spans="2:9">
      <c r="B774" s="82" t="str">
        <f>[2]自有船应收租金!B716</f>
        <v>Heung-A Singapore</v>
      </c>
      <c r="C774" s="82" t="str">
        <f>[2]自有船应收租金!C716</f>
        <v>SNL</v>
      </c>
      <c r="D774" s="82" t="str">
        <f>[2]自有船应收租金!F716</f>
        <v>第06期</v>
      </c>
      <c r="E774" s="82" t="str">
        <f>[2]自有船应收租金!I716</f>
        <v>2020.01.05-2020.01.20</v>
      </c>
      <c r="F774" s="83">
        <f>[2]自有船应收租金!V716</f>
        <v>0</v>
      </c>
      <c r="G774" s="82">
        <f>[2]自有船应收租金!AA716</f>
        <v>79825</v>
      </c>
      <c r="H774" s="82">
        <f>IF([2]自有船应收租金!AB716="","",[2]自有船应收租金!AB716)</f>
        <v>79798.82</v>
      </c>
      <c r="I774" s="86">
        <f>[2]自有船应收租金!Y716</f>
        <v>0</v>
      </c>
    </row>
    <row r="775" s="59" customFormat="1" ht="12" customHeight="1" spans="2:9">
      <c r="B775" s="82" t="str">
        <f>[2]自有船应收租金!B717</f>
        <v>ACACIA MAKOTO</v>
      </c>
      <c r="C775" s="82" t="str">
        <f>[2]自有船应收租金!C717</f>
        <v>STM</v>
      </c>
      <c r="D775" s="82" t="str">
        <f>[2]自有船应收租金!F717</f>
        <v>第38期</v>
      </c>
      <c r="E775" s="82" t="str">
        <f>[2]自有船应收租金!I717</f>
        <v>2020.01.05-2020.01.20</v>
      </c>
      <c r="F775" s="83">
        <f>[2]自有船应收租金!V717</f>
        <v>0</v>
      </c>
      <c r="G775" s="82">
        <f>[2]自有船应收租金!AA717</f>
        <v>91200</v>
      </c>
      <c r="H775" s="82">
        <f>IF([2]自有船应收租金!AB717="","",[2]自有船应收租金!AB717)</f>
        <v>91200</v>
      </c>
      <c r="I775" s="86">
        <f>[2]自有船应收租金!Y717</f>
        <v>0</v>
      </c>
    </row>
    <row r="776" s="59" customFormat="1" ht="12" customHeight="1" spans="2:9">
      <c r="B776" s="82" t="str">
        <f>[2]自有船应收租金!B718</f>
        <v>JRS CARINA</v>
      </c>
      <c r="C776" s="82" t="str">
        <f>[2]自有船应收租金!C718</f>
        <v>CCL</v>
      </c>
      <c r="D776" s="82" t="str">
        <f>[2]自有船应收租金!F718</f>
        <v>第38期</v>
      </c>
      <c r="E776" s="82" t="str">
        <f>[2]自有船应收租金!I718</f>
        <v>2020.01.06-2020.01.21</v>
      </c>
      <c r="F776" s="83">
        <f>[2]自有船应收租金!V718</f>
        <v>0</v>
      </c>
      <c r="G776" s="82">
        <f>[2]自有船应收租金!AA718</f>
        <v>70600</v>
      </c>
      <c r="H776" s="82">
        <f>IF([2]自有船应收租金!AB718="","",[2]自有船应收租金!AB718)</f>
        <v>70597.6</v>
      </c>
      <c r="I776" s="86">
        <f>[2]自有船应收租金!Y718</f>
        <v>0</v>
      </c>
    </row>
    <row r="777" s="59" customFormat="1" ht="12" customHeight="1" spans="2:9">
      <c r="B777" s="82" t="str">
        <f>[2]自有船应收租金!B719</f>
        <v>Heung-A Jakarta </v>
      </c>
      <c r="C777" s="82" t="str">
        <f>[2]自有船应收租金!C719</f>
        <v>Heung-A</v>
      </c>
      <c r="D777" s="82" t="str">
        <f>[2]自有船应收租金!F719</f>
        <v>第42期</v>
      </c>
      <c r="E777" s="82" t="str">
        <f>[2]自有船应收租金!I719</f>
        <v>2020.01.09-2020.01.24</v>
      </c>
      <c r="F777" s="83">
        <f>[2]自有船应收租金!V719</f>
        <v>0</v>
      </c>
      <c r="G777" s="82">
        <f>[2]自有船应收租金!AA719</f>
        <v>80728.125</v>
      </c>
      <c r="H777" s="82">
        <f>IF([2]自有船应收租金!AB719="","",[2]自有船应收租金!AB719)</f>
        <v>80714.77</v>
      </c>
      <c r="I777" s="86" t="str">
        <f>[2]自有船应收租金!Y719</f>
        <v>1.25%佣金</v>
      </c>
    </row>
    <row r="778" s="59" customFormat="1" ht="12" customHeight="1" spans="2:9">
      <c r="B778" s="82" t="str">
        <f>[2]自有船应收租金!B720</f>
        <v>JRS CORVUS</v>
      </c>
      <c r="C778" s="82" t="str">
        <f>[2]自有船应收租金!C720</f>
        <v>HEDE</v>
      </c>
      <c r="D778" s="82" t="str">
        <f>[2]自有船应收租金!F720</f>
        <v>第05期</v>
      </c>
      <c r="E778" s="82" t="str">
        <f>[2]自有船应收租金!I720</f>
        <v>2020.01.11-2020.01.26</v>
      </c>
      <c r="F778" s="83">
        <f>[2]自有船应收租金!V720</f>
        <v>0</v>
      </c>
      <c r="G778" s="82">
        <f>[2]自有船应收租金!AA720</f>
        <v>79486</v>
      </c>
      <c r="H778" s="82">
        <f>IF([2]自有船应收租金!AB720="","",[2]自有船应收租金!AB720)</f>
        <v>79486</v>
      </c>
      <c r="I778" s="86" t="str">
        <f>[2]自有船应收租金!Y720</f>
        <v>劳务费V.1901-1904EW</v>
      </c>
    </row>
    <row r="779" s="59" customFormat="1" ht="12" customHeight="1" spans="2:9">
      <c r="B779" s="82" t="str">
        <f>[2]自有船应收租金!B721</f>
        <v>ACACIA LIBRA</v>
      </c>
      <c r="C779" s="82" t="str">
        <f>[2]自有船应收租金!C721</f>
        <v>STM</v>
      </c>
      <c r="D779" s="82" t="str">
        <f>[2]自有船应收租金!F721</f>
        <v>第01期</v>
      </c>
      <c r="E779" s="82" t="str">
        <f>[2]自有船应收租金!I721</f>
        <v>2020.01.10-2020.01.25</v>
      </c>
      <c r="F779" s="83">
        <f>[2]自有船应收租金!V721</f>
        <v>0</v>
      </c>
      <c r="G779" s="82">
        <f>[2]自有船应收租金!AA721</f>
        <v>278354.66</v>
      </c>
      <c r="H779" s="82">
        <f>IF([2]自有船应收租金!AB721="","",[2]自有船应收租金!AB721)</f>
        <v>278354.66</v>
      </c>
      <c r="I779" s="86">
        <f>[2]自有船应收租金!Y721</f>
        <v>0</v>
      </c>
    </row>
    <row r="780" s="59" customFormat="1" ht="12" customHeight="1" spans="2:9">
      <c r="B780" s="82" t="str">
        <f>[2]自有船应收租金!B722</f>
        <v>ACACIA LAN</v>
      </c>
      <c r="C780" s="82" t="str">
        <f>[2]自有船应收租金!C722</f>
        <v>STM</v>
      </c>
      <c r="D780" s="82" t="str">
        <f>[2]自有船应收租金!F722</f>
        <v>第04期</v>
      </c>
      <c r="E780" s="82" t="str">
        <f>[2]自有船应收租金!I722</f>
        <v>2020.01.12-2020.01.27</v>
      </c>
      <c r="F780" s="83">
        <f>[2]自有船应收租金!V722</f>
        <v>0</v>
      </c>
      <c r="G780" s="82">
        <f>[2]自有船应收租金!AA722</f>
        <v>60650</v>
      </c>
      <c r="H780" s="82">
        <f>IF([2]自有船应收租金!AB722="","",[2]自有船应收租金!AB722)</f>
        <v>60650</v>
      </c>
      <c r="I780" s="86">
        <f>[2]自有船应收租金!Y722</f>
        <v>0</v>
      </c>
    </row>
    <row r="781" s="59" customFormat="1" ht="12" customHeight="1" spans="2:9">
      <c r="B781" s="82" t="str">
        <f>[2]自有船应收租金!B723</f>
        <v>ACACIA TAURUS</v>
      </c>
      <c r="C781" s="82" t="str">
        <f>[2]自有船应收租金!C723</f>
        <v>STM</v>
      </c>
      <c r="D781" s="82" t="str">
        <f>[2]自有船应收租金!F723</f>
        <v>第38期</v>
      </c>
      <c r="E781" s="82" t="str">
        <f>[2]自有船应收租金!I723</f>
        <v>2020.01.13-2020.01.28</v>
      </c>
      <c r="F781" s="83">
        <f>[2]自有船应收租金!V723</f>
        <v>0</v>
      </c>
      <c r="G781" s="82">
        <f>[2]自有船应收租金!AA723</f>
        <v>59470.85</v>
      </c>
      <c r="H781" s="82">
        <f>IF([2]自有船应收租金!AB723="","",[2]自有船应收租金!AB723)</f>
        <v>59470.85</v>
      </c>
      <c r="I781" s="86" t="str">
        <f>[2]自有船应收租金!Y723</f>
        <v>船东费</v>
      </c>
    </row>
    <row r="782" s="59" customFormat="1" ht="12" customHeight="1" spans="2:9">
      <c r="B782" s="82" t="str">
        <f>[2]自有船应收租金!B724</f>
        <v>Heung-A Manila</v>
      </c>
      <c r="C782" s="82" t="str">
        <f>[2]自有船应收租金!C724</f>
        <v>SCP</v>
      </c>
      <c r="D782" s="82" t="str">
        <f>[2]自有船应收租金!F724</f>
        <v>第26期</v>
      </c>
      <c r="E782" s="82" t="str">
        <f>[2]自有船应收租金!I724</f>
        <v>2020.01.13-2020.01.28</v>
      </c>
      <c r="F782" s="83">
        <f>[2]自有船应收租金!V724</f>
        <v>0</v>
      </c>
      <c r="G782" s="82">
        <f>[2]自有船应收租金!AA724</f>
        <v>73147.2602739726</v>
      </c>
      <c r="H782" s="82">
        <f>IF([2]自有船应收租金!AB724="","",[2]自有船应收租金!AB724)</f>
        <v>73429.48</v>
      </c>
      <c r="I782" s="86" t="str">
        <f>[2]自有船应收租金!Y724</f>
        <v>1.25%佣金/船东费预留 </v>
      </c>
    </row>
    <row r="783" s="59" customFormat="1" ht="12" customHeight="1" spans="2:9">
      <c r="B783" s="82" t="str">
        <f>[2]自有船应收租金!B725</f>
        <v>ACACIA VIRGO</v>
      </c>
      <c r="C783" s="82" t="str">
        <f>[2]自有船应收租金!C725</f>
        <v>Heung-A</v>
      </c>
      <c r="D783" s="82" t="str">
        <f>[2]自有船应收租金!F725</f>
        <v>PREFINAL</v>
      </c>
      <c r="E783" s="82" t="str">
        <f>[2]自有船应收租金!I725</f>
        <v>2020.01.17-2020.01.27</v>
      </c>
      <c r="F783" s="83">
        <f>[2]自有船应收租金!V725</f>
        <v>0</v>
      </c>
      <c r="G783" s="82">
        <f>[2]自有船应收租金!AA725</f>
        <v>132588.491416667</v>
      </c>
      <c r="H783" s="82">
        <f>IF([2]自有船应收租金!AB725="","",[2]自有船应收租金!AB725)</f>
        <v>132585.04</v>
      </c>
      <c r="I783" s="86" t="str">
        <f>[2]自有船应收租金!Y725</f>
        <v>1.25%佣金/交还船检验费/船东费预留/船东费/停租预估</v>
      </c>
    </row>
    <row r="784" s="59" customFormat="1" ht="12" customHeight="1" spans="2:9">
      <c r="B784" s="82" t="str">
        <f>[2]自有船应收租金!B726</f>
        <v>ACACIA HAWK</v>
      </c>
      <c r="C784" s="82" t="str">
        <f>[2]自有船应收租金!C726</f>
        <v>CMS</v>
      </c>
      <c r="D784" s="82" t="str">
        <f>[2]自有船应收租金!F726</f>
        <v>第49期</v>
      </c>
      <c r="E784" s="82" t="str">
        <f>[2]自有船应收租金!I726</f>
        <v>2020.01.18-2020.02.02</v>
      </c>
      <c r="F784" s="83">
        <f>[2]自有船应收租金!V726</f>
        <v>0</v>
      </c>
      <c r="G784" s="82">
        <f>[2]自有船应收租金!AA726</f>
        <v>75542.4657534247</v>
      </c>
      <c r="H784" s="82">
        <f>IF([2]自有船应收租金!AB726="","",[2]自有船应收租金!AB726)</f>
        <v>75542.47</v>
      </c>
      <c r="I784" s="86">
        <f>[2]自有船应收租金!Y726</f>
        <v>0</v>
      </c>
    </row>
    <row r="785" s="59" customFormat="1" ht="12" customHeight="1" spans="2:9">
      <c r="B785" s="82" t="str">
        <f>[2]自有船应收租金!B727</f>
        <v>ACACIA MING</v>
      </c>
      <c r="C785" s="82" t="str">
        <f>[2]自有船应收租金!C727</f>
        <v>KMTC</v>
      </c>
      <c r="D785" s="82" t="str">
        <f>[2]自有船应收租金!F727</f>
        <v>第09期</v>
      </c>
      <c r="E785" s="82" t="str">
        <f>[2]自有船应收租金!I727</f>
        <v>2020.01.19-2020.02.03</v>
      </c>
      <c r="F785" s="83">
        <f>[2]自有船应收租金!V727</f>
        <v>0</v>
      </c>
      <c r="G785" s="82">
        <f>[2]自有船应收租金!AA727</f>
        <v>74762.5</v>
      </c>
      <c r="H785" s="82">
        <f>IF([2]自有船应收租金!AB727="","",[2]自有船应收租金!AB727)</f>
        <v>74760.58</v>
      </c>
      <c r="I785" s="86" t="str">
        <f>[2]自有船应收租金!Y727</f>
        <v>1.25%佣金</v>
      </c>
    </row>
    <row r="786" s="59" customFormat="1" ht="12" customHeight="1" spans="2:9">
      <c r="B786" s="82" t="str">
        <f>[2]自有船应收租金!B728</f>
        <v>LISBOA</v>
      </c>
      <c r="C786" s="82" t="str">
        <f>[2]自有船应收租金!C728</f>
        <v>APL</v>
      </c>
      <c r="D786" s="82" t="str">
        <f>[2]自有船应收租金!F728</f>
        <v>第01期</v>
      </c>
      <c r="E786" s="82" t="str">
        <f>[2]自有船应收租金!I728</f>
        <v>2020.01.19-2020.02.03</v>
      </c>
      <c r="F786" s="83">
        <f>[2]自有船应收租金!V728</f>
        <v>0</v>
      </c>
      <c r="G786" s="82">
        <f>[2]自有船应收租金!AA728</f>
        <v>73435.2739726027</v>
      </c>
      <c r="H786" s="82">
        <f>IF([2]自有船应收租金!AB728="","",[2]自有船应收租金!AB728)</f>
        <v>73421.92</v>
      </c>
      <c r="I786" s="86" t="str">
        <f>[2]自有船应收租金!Y728</f>
        <v>油样检测费</v>
      </c>
    </row>
    <row r="787" s="59" customFormat="1" ht="12" customHeight="1" spans="2:9">
      <c r="B787" s="82" t="str">
        <f>[2]自有船应收租金!B729</f>
        <v>Heung-A Singapore</v>
      </c>
      <c r="C787" s="82" t="str">
        <f>[2]自有船应收租金!C729</f>
        <v>SNL</v>
      </c>
      <c r="D787" s="82" t="str">
        <f>[2]自有船应收租金!F729</f>
        <v>第07期</v>
      </c>
      <c r="E787" s="82" t="str">
        <f>[2]自有船应收租金!I729</f>
        <v>2020.01.20-2020.02.04</v>
      </c>
      <c r="F787" s="83">
        <f>[2]自有船应收租金!V729</f>
        <v>0</v>
      </c>
      <c r="G787" s="82">
        <f>[2]自有船应收租金!AA729</f>
        <v>79825</v>
      </c>
      <c r="H787" s="82">
        <f>IF([2]自有船应收租金!AB729="","",[2]自有船应收租金!AB729)</f>
        <v>79825</v>
      </c>
      <c r="I787" s="86">
        <f>[2]自有船应收租金!Y729</f>
        <v>0</v>
      </c>
    </row>
    <row r="788" s="59" customFormat="1" ht="12" customHeight="1" spans="2:9">
      <c r="B788" s="82" t="str">
        <f>[2]自有船应收租金!B730</f>
        <v>ACACIA MAKOTO</v>
      </c>
      <c r="C788" s="82" t="str">
        <f>[2]自有船应收租金!C730</f>
        <v>STM</v>
      </c>
      <c r="D788" s="82" t="str">
        <f>[2]自有船应收租金!F730</f>
        <v>第39期</v>
      </c>
      <c r="E788" s="82" t="str">
        <f>[2]自有船应收租金!I730</f>
        <v>2020.01.20-2020.02.04</v>
      </c>
      <c r="F788" s="83">
        <f>[2]自有船应收租金!V730</f>
        <v>0</v>
      </c>
      <c r="G788" s="82">
        <f>[2]自有船应收租金!AA730</f>
        <v>89536.36</v>
      </c>
      <c r="H788" s="82">
        <f>IF([2]自有船应收租金!AB730="","",[2]自有船应收租金!AB730)</f>
        <v>89536.36</v>
      </c>
      <c r="I788" s="86" t="str">
        <f>[2]自有船应收租金!Y730</f>
        <v>船东费</v>
      </c>
    </row>
    <row r="789" s="59" customFormat="1" ht="12" customHeight="1" spans="2:9">
      <c r="B789" s="82" t="str">
        <f>[2]自有船应收租金!B731</f>
        <v>JRS CARINA</v>
      </c>
      <c r="C789" s="82" t="str">
        <f>[2]自有船应收租金!C731</f>
        <v>CCL</v>
      </c>
      <c r="D789" s="82" t="str">
        <f>[2]自有船应收租金!F731</f>
        <v>第39期</v>
      </c>
      <c r="E789" s="82" t="str">
        <f>[2]自有船应收租金!I731</f>
        <v>2020.01.21-2020.02.05</v>
      </c>
      <c r="F789" s="83">
        <f>[2]自有船应收租金!V731</f>
        <v>0</v>
      </c>
      <c r="G789" s="82">
        <f>[2]自有船应收租金!AA731</f>
        <v>70279.81</v>
      </c>
      <c r="H789" s="82">
        <f>IF([2]自有船应收租金!AB731="","",[2]自有船应收租金!AB731)</f>
        <v>70279.81</v>
      </c>
      <c r="I789" s="86" t="str">
        <f>[2]自有船应收租金!Y731</f>
        <v>船东费</v>
      </c>
    </row>
    <row r="790" s="59" customFormat="1" ht="12" customHeight="1" spans="2:9">
      <c r="B790" s="82" t="str">
        <f>[2]自有船应收租金!B732</f>
        <v>Heung-A Jakarta </v>
      </c>
      <c r="C790" s="82" t="str">
        <f>[2]自有船应收租金!C732</f>
        <v>Heung-A</v>
      </c>
      <c r="D790" s="82" t="str">
        <f>[2]自有船应收租金!F732</f>
        <v>第43期</v>
      </c>
      <c r="E790" s="82" t="str">
        <f>[2]自有船应收租金!I732</f>
        <v>2020.01.24-2020.02.08</v>
      </c>
      <c r="F790" s="83">
        <f>[2]自有船应收租金!V732</f>
        <v>0</v>
      </c>
      <c r="G790" s="82">
        <f>[2]自有船应收租金!AA732</f>
        <v>80728.125</v>
      </c>
      <c r="H790" s="82">
        <f>IF([2]自有船应收租金!AB732="","",[2]自有船应收租金!AB732)</f>
        <v>80714.77</v>
      </c>
      <c r="I790" s="86" t="str">
        <f>[2]自有船应收租金!Y732</f>
        <v>1.25%佣金</v>
      </c>
    </row>
    <row r="791" s="59" customFormat="1" ht="12" customHeight="1" spans="2:9">
      <c r="B791" s="82" t="str">
        <f>[2]自有船应收租金!B733</f>
        <v>ACACIA ARIES</v>
      </c>
      <c r="C791" s="82" t="str">
        <f>[2]自有船应收租金!C733</f>
        <v>STM</v>
      </c>
      <c r="D791" s="82" t="str">
        <f>[2]自有船应收租金!F733</f>
        <v>第01期</v>
      </c>
      <c r="E791" s="82" t="str">
        <f>[2]自有船应收租金!I733</f>
        <v>2020.01.24-2020.02.08</v>
      </c>
      <c r="F791" s="83">
        <f>[2]自有船应收租金!V733</f>
        <v>0</v>
      </c>
      <c r="G791" s="82">
        <f>[2]自有船应收租金!AA733</f>
        <v>190128.51</v>
      </c>
      <c r="H791" s="82">
        <f>IF([2]自有船应收租金!AB733="","",[2]自有船应收租金!AB733)</f>
        <v>190128.51</v>
      </c>
      <c r="I791" s="86">
        <f>[2]自有船应收租金!Y733</f>
        <v>0</v>
      </c>
    </row>
    <row r="792" s="59" customFormat="1" ht="12" customHeight="1" spans="2:9">
      <c r="B792" s="82" t="str">
        <f>[2]自有船应收租金!B734</f>
        <v>JRS CORVUS</v>
      </c>
      <c r="C792" s="82" t="str">
        <f>[2]自有船应收租金!C734</f>
        <v>HEDE</v>
      </c>
      <c r="D792" s="82" t="str">
        <f>[2]自有船应收租金!F734</f>
        <v>第06期</v>
      </c>
      <c r="E792" s="82" t="str">
        <f>[2]自有船应收租金!I734</f>
        <v>2020.01.26-2020.02.10</v>
      </c>
      <c r="F792" s="83">
        <f>[2]自有船应收租金!V734</f>
        <v>0</v>
      </c>
      <c r="G792" s="82">
        <f>[2]自有船应收租金!AA734</f>
        <v>76529.402</v>
      </c>
      <c r="H792" s="82">
        <f>IF([2]自有船应收租金!AB734="","",[2]自有船应收租金!AB734)</f>
        <v>76529.4</v>
      </c>
      <c r="I792" s="86" t="str">
        <f>[2]自有船应收租金!Y734</f>
        <v>劳务费V.1905EW/停租（20.01.13 1230-1500LT,0.1042天</v>
      </c>
    </row>
    <row r="793" s="59" customFormat="1" ht="12" customHeight="1" spans="2:9">
      <c r="B793" s="82" t="str">
        <f>[2]自有船应收租金!B735</f>
        <v>ACACIA LIBRA</v>
      </c>
      <c r="C793" s="82" t="str">
        <f>[2]自有船应收租金!C735</f>
        <v>STM</v>
      </c>
      <c r="D793" s="82" t="str">
        <f>[2]自有船应收租金!F735</f>
        <v>第02期</v>
      </c>
      <c r="E793" s="82" t="str">
        <f>[2]自有船应收租金!I735</f>
        <v>2020.01.25-2020.02.09</v>
      </c>
      <c r="F793" s="83">
        <f>[2]自有船应收租金!V735</f>
        <v>0</v>
      </c>
      <c r="G793" s="82">
        <f>[2]自有船应收租金!AA735</f>
        <v>90650</v>
      </c>
      <c r="H793" s="82">
        <f>IF([2]自有船应收租金!AB735="","",[2]自有船应收租金!AB735)</f>
        <v>90650</v>
      </c>
      <c r="I793" s="86">
        <f>[2]自有船应收租金!Y735</f>
        <v>0</v>
      </c>
    </row>
    <row r="794" s="59" customFormat="1" ht="12" customHeight="1" spans="2:9">
      <c r="B794" s="82" t="str">
        <f>[2]自有船应收租金!B736</f>
        <v>ACACIA LAN</v>
      </c>
      <c r="C794" s="82" t="str">
        <f>[2]自有船应收租金!C736</f>
        <v>STM</v>
      </c>
      <c r="D794" s="82" t="str">
        <f>[2]自有船应收租金!F736</f>
        <v>第05期</v>
      </c>
      <c r="E794" s="82" t="str">
        <f>[2]自有船应收租金!I736</f>
        <v>2020.01.27-2020.02.11</v>
      </c>
      <c r="F794" s="83">
        <f>[2]自有船应收租金!V736</f>
        <v>0</v>
      </c>
      <c r="G794" s="82">
        <f>[2]自有船应收租金!AA736</f>
        <v>60650</v>
      </c>
      <c r="H794" s="82">
        <f>IF([2]自有船应收租金!AB736="","",[2]自有船应收租金!AB736)</f>
        <v>60650</v>
      </c>
      <c r="I794" s="86">
        <f>[2]自有船应收租金!Y736</f>
        <v>0</v>
      </c>
    </row>
    <row r="795" s="59" customFormat="1" ht="12" customHeight="1" spans="2:9">
      <c r="B795" s="82" t="str">
        <f>[2]自有船应收租金!B737</f>
        <v>ACACIA VIRGO</v>
      </c>
      <c r="C795" s="82" t="str">
        <f>[2]自有船应收租金!C737</f>
        <v>Heung-A</v>
      </c>
      <c r="D795" s="82" t="str">
        <f>[2]自有船应收租金!F737</f>
        <v>FINAL</v>
      </c>
      <c r="E795" s="82" t="str">
        <f>[2]自有船应收租金!I737</f>
        <v>2020.01.27-2020.01.31</v>
      </c>
      <c r="F795" s="83">
        <f>[2]自有船应收租金!V737</f>
        <v>0</v>
      </c>
      <c r="G795" s="82">
        <f>[2]自有船应收租金!AA737</f>
        <v>93615.2915358333</v>
      </c>
      <c r="H795" s="82">
        <f>IF([2]自有船应收租金!AB737="","",[2]自有船应收租金!AB737)</f>
        <v>94641.27</v>
      </c>
      <c r="I795" s="86" t="str">
        <f>[2]自有船应收租金!Y737</f>
        <v>1.25%佣金/停租预估返还/停租(2020.01.6 1900-1.08 0130 1.270833天）/船东费/船东预留返还</v>
      </c>
    </row>
    <row r="796" s="59" customFormat="1" ht="12" customHeight="1" spans="2:9">
      <c r="B796" s="82" t="str">
        <f>[2]自有船应收租金!B738</f>
        <v>ACACIA TAURUS</v>
      </c>
      <c r="C796" s="82" t="str">
        <f>[2]自有船应收租金!C738</f>
        <v>STM</v>
      </c>
      <c r="D796" s="82" t="str">
        <f>[2]自有船应收租金!F738</f>
        <v>第39期</v>
      </c>
      <c r="E796" s="82" t="str">
        <f>[2]自有船应收租金!I738</f>
        <v>2020.01.28-2020.02.12</v>
      </c>
      <c r="F796" s="83">
        <f>[2]自有船应收租金!V738</f>
        <v>0</v>
      </c>
      <c r="G796" s="82">
        <f>[2]自有船应收租金!AA738</f>
        <v>-6026.56546666667</v>
      </c>
      <c r="H796" s="82">
        <f>IF([2]自有船应收租金!AB738="","",[2]自有船应收租金!AB738)</f>
        <v>-6026.57</v>
      </c>
      <c r="I796" s="86" t="str">
        <f>[2]自有船应收租金!Y738</f>
        <v>春节停租2.02 1705-2.15 1735 13.0208天</v>
      </c>
    </row>
    <row r="797" s="59" customFormat="1" ht="12" customHeight="1" spans="2:9">
      <c r="B797" s="82" t="str">
        <f>[2]自有船应收租金!B739</f>
        <v>Heung-A Manila</v>
      </c>
      <c r="C797" s="82" t="str">
        <f>[2]自有船应收租金!C739</f>
        <v>SCP</v>
      </c>
      <c r="D797" s="82" t="str">
        <f>[2]自有船应收租金!F739</f>
        <v>第27期</v>
      </c>
      <c r="E797" s="82" t="str">
        <f>[2]自有船应收租金!I739</f>
        <v>2020.01.28-2020.02.12</v>
      </c>
      <c r="F797" s="83">
        <f>[2]自有船应收租金!V739</f>
        <v>0</v>
      </c>
      <c r="G797" s="82">
        <f>[2]自有船应收租金!AA739</f>
        <v>81147.2602739726</v>
      </c>
      <c r="H797" s="82">
        <f>IF([2]自有船应收租金!AB739="","",[2]自有船应收租金!AB739)</f>
        <v>81143.6</v>
      </c>
      <c r="I797" s="86" t="str">
        <f>[2]自有船应收租金!Y739</f>
        <v>1.25%佣金</v>
      </c>
    </row>
    <row r="798" s="59" customFormat="1" ht="12" customHeight="1" spans="2:9">
      <c r="B798" s="82" t="str">
        <f>[2]自有船应收租金!B740</f>
        <v>ACACIA HAWK</v>
      </c>
      <c r="C798" s="82" t="str">
        <f>[2]自有船应收租金!C740</f>
        <v>CMS</v>
      </c>
      <c r="D798" s="82" t="str">
        <f>[2]自有船应收租金!F740</f>
        <v>第50期</v>
      </c>
      <c r="E798" s="82" t="str">
        <f>[2]自有船应收租金!I740</f>
        <v>2020.02.02-2020.02.17</v>
      </c>
      <c r="F798" s="83">
        <f>[2]自有船应收租金!V740</f>
        <v>0</v>
      </c>
      <c r="G798" s="82">
        <f>[2]自有船应收租金!AA740</f>
        <v>-77241.9342465753</v>
      </c>
      <c r="H798" s="82">
        <f>IF([2]自有船应收租金!AB740="","",[2]自有船应收租金!AB740)</f>
        <v>-77241.93</v>
      </c>
      <c r="I798" s="86" t="str">
        <f>[2]自有船应收租金!Y740</f>
        <v>停租（2019.08.22-9.08 16.2292天）（12.25 0.1667天）</v>
      </c>
    </row>
    <row r="799" s="59" customFormat="1" ht="12" customHeight="1" spans="2:9">
      <c r="B799" s="82" t="str">
        <f>[2]自有船应收租金!B741</f>
        <v>ACACIA MING</v>
      </c>
      <c r="C799" s="82" t="str">
        <f>[2]自有船应收租金!C741</f>
        <v>KMTC</v>
      </c>
      <c r="D799" s="82" t="str">
        <f>[2]自有船应收租金!F741</f>
        <v>第10期</v>
      </c>
      <c r="E799" s="82" t="str">
        <f>[2]自有船应收租金!I741</f>
        <v>2020.02.03-2020.02.18</v>
      </c>
      <c r="F799" s="83">
        <f>[2]自有船应收租金!V741</f>
        <v>0</v>
      </c>
      <c r="G799" s="82">
        <f>[2]自有船应收租金!AA741</f>
        <v>74762.5</v>
      </c>
      <c r="H799" s="82">
        <f>IF([2]自有船应收租金!AB741="","",[2]自有船应收租金!AB741)</f>
        <v>74760.57</v>
      </c>
      <c r="I799" s="86" t="str">
        <f>[2]自有船应收租金!Y741</f>
        <v>1.25%佣金</v>
      </c>
    </row>
    <row r="800" s="59" customFormat="1" ht="12" customHeight="1" spans="2:9">
      <c r="B800" s="82" t="str">
        <f>[2]自有船应收租金!B742</f>
        <v>LISBOA</v>
      </c>
      <c r="C800" s="82" t="str">
        <f>[2]自有船应收租金!C742</f>
        <v>APL</v>
      </c>
      <c r="D800" s="82" t="str">
        <f>[2]自有船应收租金!F742</f>
        <v>第02期</v>
      </c>
      <c r="E800" s="82" t="str">
        <f>[2]自有船应收租金!I742</f>
        <v>2020.02.03-2020.02.18</v>
      </c>
      <c r="F800" s="83">
        <f>[2]自有船应收租金!V742</f>
        <v>0</v>
      </c>
      <c r="G800" s="82">
        <f>[2]自有船应收租金!AA742</f>
        <v>132302.619972603</v>
      </c>
      <c r="H800" s="82">
        <f>IF([2]自有船应收租金!AB742="","",[2]自有船应收租金!AB742)</f>
        <v>132289.27</v>
      </c>
      <c r="I800" s="86" t="str">
        <f>[2]自有船应收租金!Y742</f>
        <v>油样检测费</v>
      </c>
    </row>
    <row r="801" s="59" customFormat="1" ht="12" customHeight="1" spans="2:9">
      <c r="B801" s="82" t="str">
        <f>[2]自有船应收租金!B743</f>
        <v>ACACIA VIRGO</v>
      </c>
      <c r="C801" s="82" t="str">
        <f>[2]自有船应收租金!C743</f>
        <v>STM</v>
      </c>
      <c r="D801" s="82" t="str">
        <f>[2]自有船应收租金!F743</f>
        <v>第01期</v>
      </c>
      <c r="E801" s="82" t="str">
        <f>[2]自有船应收租金!I743</f>
        <v>2020.02.03-2020.02.18</v>
      </c>
      <c r="F801" s="83">
        <f>[2]自有船应收租金!V743</f>
        <v>0</v>
      </c>
      <c r="G801" s="82">
        <f>[2]自有船应收租金!AA743</f>
        <v>520121.846</v>
      </c>
      <c r="H801" s="82">
        <f>IF([2]自有船应收租金!AB743="","",[2]自有船应收租金!AB743)</f>
        <v>520121.85</v>
      </c>
      <c r="I801" s="86">
        <f>[2]自有船应收租金!Y743</f>
        <v>0</v>
      </c>
    </row>
    <row r="802" s="59" customFormat="1" ht="12" customHeight="1" spans="2:9">
      <c r="B802" s="82" t="str">
        <f>[2]自有船应收租金!B744</f>
        <v>Heung-A Singapore</v>
      </c>
      <c r="C802" s="82" t="str">
        <f>[2]自有船应收租金!C744</f>
        <v>SNL</v>
      </c>
      <c r="D802" s="82" t="str">
        <f>[2]自有船应收租金!F744</f>
        <v>第08期</v>
      </c>
      <c r="E802" s="82" t="str">
        <f>[2]自有船应收租金!I744</f>
        <v>2020.02.04-2020.02.19</v>
      </c>
      <c r="F802" s="83">
        <f>[2]自有船应收租金!V744</f>
        <v>0</v>
      </c>
      <c r="G802" s="82">
        <f>[2]自有船应收租金!AA744</f>
        <v>-17751.6</v>
      </c>
      <c r="H802" s="82">
        <f>IF([2]自有船应收租金!AB744="","",[2]自有船应收租金!AB744)</f>
        <v>-17751.6</v>
      </c>
      <c r="I802" s="86" t="str">
        <f>[2]自有船应收租金!Y744</f>
        <v>春节停租14天</v>
      </c>
    </row>
    <row r="803" s="59" customFormat="1" ht="12" customHeight="1" spans="2:9">
      <c r="B803" s="82" t="str">
        <f>[2]自有船应收租金!B745</f>
        <v>ACACIA MAKOTO</v>
      </c>
      <c r="C803" s="82" t="str">
        <f>[2]自有船应收租金!C745</f>
        <v>STM</v>
      </c>
      <c r="D803" s="82" t="str">
        <f>[2]自有船应收租金!F745</f>
        <v>第40期</v>
      </c>
      <c r="E803" s="82" t="str">
        <f>[2]自有船应收租金!I745</f>
        <v>2020.02.04-2020.02.19</v>
      </c>
      <c r="F803" s="83">
        <f>[2]自有船应收租金!V745</f>
        <v>0</v>
      </c>
      <c r="G803" s="82">
        <f>[2]自有船应收租金!AA745</f>
        <v>91200</v>
      </c>
      <c r="H803" s="82">
        <f>IF([2]自有船应收租金!AB745="","",[2]自有船应收租金!AB745)</f>
        <v>91200</v>
      </c>
      <c r="I803" s="86">
        <f>[2]自有船应收租金!Y745</f>
        <v>0</v>
      </c>
    </row>
    <row r="804" s="59" customFormat="1" ht="12" customHeight="1" spans="2:9">
      <c r="B804" s="82" t="str">
        <f>[2]自有船应收租金!B746</f>
        <v>JRS CARINA</v>
      </c>
      <c r="C804" s="82" t="str">
        <f>[2]自有船应收租金!C746</f>
        <v>CCL</v>
      </c>
      <c r="D804" s="82" t="str">
        <f>[2]自有船应收租金!F746</f>
        <v>第40期</v>
      </c>
      <c r="E804" s="82" t="str">
        <f>[2]自有船应收租金!I746</f>
        <v>2020.02.05-2020.02.20</v>
      </c>
      <c r="F804" s="83">
        <f>[2]自有船应收租金!V746</f>
        <v>0</v>
      </c>
      <c r="G804" s="82">
        <f>[2]自有船应收租金!AA746</f>
        <v>37846.825</v>
      </c>
      <c r="H804" s="82">
        <f>IF([2]自有船应收租金!AB746="","",[2]自有船应收租金!AB746)</f>
        <v>37844.43</v>
      </c>
      <c r="I804" s="86" t="str">
        <f>[2]自有船应收租金!Y746</f>
        <v>春节空置7天</v>
      </c>
    </row>
    <row r="805" s="59" customFormat="1" ht="12" customHeight="1" spans="2:9">
      <c r="B805" s="82" t="str">
        <f>[2]自有船应收租金!B747</f>
        <v>ACACIA ARIES</v>
      </c>
      <c r="C805" s="82" t="str">
        <f>[2]自有船应收租金!C747</f>
        <v>STM</v>
      </c>
      <c r="D805" s="82" t="str">
        <f>[2]自有船应收租金!F747</f>
        <v>prefinal</v>
      </c>
      <c r="E805" s="82" t="str">
        <f>[2]自有船应收租金!I747</f>
        <v>2020.02.08-2020.02.15</v>
      </c>
      <c r="F805" s="83">
        <f>[2]自有船应收租金!V747</f>
        <v>0</v>
      </c>
      <c r="G805" s="82">
        <f>[2]自有船应收租金!AA747</f>
        <v>-212315.790333333</v>
      </c>
      <c r="H805" s="82">
        <f>IF([2]自有船应收租金!AB747="","",[2]自有船应收租金!AB747)</f>
        <v>-212315.79</v>
      </c>
      <c r="I805" s="86" t="str">
        <f>[2]自有船应收租金!Y747</f>
        <v>春节停班2.02 1900-2.07 1730 4.9375天</v>
      </c>
    </row>
    <row r="806" s="59" customFormat="1" ht="12" customHeight="1" spans="2:9">
      <c r="B806" s="82" t="str">
        <f>[2]自有船应收租金!B748</f>
        <v>Heung-A Jakarta </v>
      </c>
      <c r="C806" s="82" t="str">
        <f>[2]自有船应收租金!C748</f>
        <v>Heung-A</v>
      </c>
      <c r="D806" s="82" t="str">
        <f>[2]自有船应收租金!F748</f>
        <v>第44期</v>
      </c>
      <c r="E806" s="82" t="str">
        <f>[2]自有船应收租金!I748</f>
        <v>2020.02.08-2020.02.23</v>
      </c>
      <c r="F806" s="83">
        <f>[2]自有船应收租金!V748</f>
        <v>0</v>
      </c>
      <c r="G806" s="82">
        <f>[2]自有船应收租金!AA748</f>
        <v>80728.125</v>
      </c>
      <c r="H806" s="82">
        <f>IF([2]自有船应收租金!AB748="","",[2]自有船应收租金!AB748)</f>
        <v>80714.77</v>
      </c>
      <c r="I806" s="86" t="str">
        <f>[2]自有船应收租金!Y748</f>
        <v>1.25%佣金</v>
      </c>
    </row>
    <row r="807" s="59" customFormat="1" ht="12" customHeight="1" spans="2:9">
      <c r="B807" s="82" t="str">
        <f>[2]自有船应收租金!B749</f>
        <v>JRS CORVUS</v>
      </c>
      <c r="C807" s="82" t="str">
        <f>[2]自有船应收租金!C749</f>
        <v>HEDE</v>
      </c>
      <c r="D807" s="82" t="str">
        <f>[2]自有船应收租金!F749</f>
        <v>第07期</v>
      </c>
      <c r="E807" s="82" t="str">
        <f>[2]自有船应收租金!I749</f>
        <v>2020.02.10-2020.02.25</v>
      </c>
      <c r="F807" s="83">
        <f>[2]自有船应收租金!V749</f>
        <v>0</v>
      </c>
      <c r="G807" s="82">
        <f>[2]自有船应收租金!AA749</f>
        <v>8695</v>
      </c>
      <c r="H807" s="82">
        <f>IF([2]自有船应收租金!AB749="","",[2]自有船应收租金!AB749)</f>
        <v>8695</v>
      </c>
      <c r="I807" s="86" t="str">
        <f>[2]自有船应收租金!Y749</f>
        <v>劳务费V.1906-1907EW/春节空置14天</v>
      </c>
    </row>
    <row r="808" s="59" customFormat="1" ht="12" customHeight="1" spans="2:9">
      <c r="B808" s="82" t="str">
        <f>[2]自有船应收租金!B750</f>
        <v>ACACIA LIBRA</v>
      </c>
      <c r="C808" s="82" t="str">
        <f>[2]自有船应收租金!C750</f>
        <v>STM</v>
      </c>
      <c r="D808" s="82" t="str">
        <f>[2]自有船应收租金!F750</f>
        <v>第03期</v>
      </c>
      <c r="E808" s="82" t="str">
        <f>[2]自有船应收租金!I750</f>
        <v>2020.02.09-2020.02.24</v>
      </c>
      <c r="F808" s="83">
        <f>[2]自有船应收租金!V750</f>
        <v>0</v>
      </c>
      <c r="G808" s="82">
        <f>[2]自有船应收租金!AA750</f>
        <v>-67921.2074</v>
      </c>
      <c r="H808" s="82">
        <f>IF([2]自有船应收租金!AB750="","",[2]自有船应收租金!AB750)</f>
        <v>-67921.34</v>
      </c>
      <c r="I808" s="86" t="str">
        <f>[2]自有船应收租金!Y750</f>
        <v>春节停租1.27 2058-2.14 1754  17.8722天</v>
      </c>
    </row>
    <row r="809" s="59" customFormat="1" ht="12" customHeight="1" spans="2:9">
      <c r="B809" s="82" t="str">
        <f>[2]自有船应收租金!B751</f>
        <v>ACACIA LAN</v>
      </c>
      <c r="C809" s="82" t="str">
        <f>[2]自有船应收租金!C751</f>
        <v>STM</v>
      </c>
      <c r="D809" s="82" t="str">
        <f>[2]自有船应收租金!F751</f>
        <v>第06期</v>
      </c>
      <c r="E809" s="82" t="str">
        <f>[2]自有船应收租金!I751</f>
        <v>2020.02.11-2020.02.26</v>
      </c>
      <c r="F809" s="83">
        <f>[2]自有船应收租金!V751</f>
        <v>0</v>
      </c>
      <c r="G809" s="82">
        <f>[2]自有船应收租金!AA751</f>
        <v>4139.808</v>
      </c>
      <c r="H809" s="82">
        <f>IF([2]自有船应收租金!AB751="","",[2]自有船应收租金!AB751)</f>
        <v>4139.81</v>
      </c>
      <c r="I809" s="86" t="str">
        <f>[2]自有船应收租金!Y751</f>
        <v>春节停租2.04 1145-2.16 0355 11.6736天</v>
      </c>
    </row>
    <row r="810" s="59" customFormat="1" ht="12" customHeight="1" spans="2:9">
      <c r="B810" s="82" t="str">
        <f>[2]自有船应收租金!B752</f>
        <v>ACACIA TAURUS</v>
      </c>
      <c r="C810" s="82" t="str">
        <f>[2]自有船应收租金!C752</f>
        <v>STM</v>
      </c>
      <c r="D810" s="82" t="str">
        <f>[2]自有船应收租金!F752</f>
        <v>prefinal</v>
      </c>
      <c r="E810" s="82" t="str">
        <f>[2]自有船应收租金!I752</f>
        <v>2020.02.12-2020.02.25</v>
      </c>
      <c r="F810" s="83">
        <f>[2]自有船应收租金!V752</f>
        <v>0</v>
      </c>
      <c r="G810" s="82">
        <f>[2]自有船应收租金!AA752</f>
        <v>-197075.728906667</v>
      </c>
      <c r="H810" s="82">
        <f>IF([2]自有船应收租金!AB752="","",[2]自有船应收租金!AB752)</f>
        <v>-197075.73</v>
      </c>
      <c r="I810" s="86" t="str">
        <f>[2]自有船应收租金!Y752</f>
        <v>船东费预留/船东费</v>
      </c>
    </row>
    <row r="811" s="59" customFormat="1" ht="12" customHeight="1" spans="2:9">
      <c r="B811" s="82" t="str">
        <f>[2]自有船应收租金!B753</f>
        <v>ACACIA TAURUS</v>
      </c>
      <c r="C811" s="82" t="str">
        <f>[2]自有船应收租金!C753</f>
        <v>STM</v>
      </c>
      <c r="D811" s="82" t="str">
        <f>[2]自有船应收租金!F753</f>
        <v>final</v>
      </c>
      <c r="E811" s="82" t="str">
        <f>[2]自有船应收租金!I753</f>
        <v>2020.02.12-2020.02.25</v>
      </c>
      <c r="F811" s="83">
        <f>[2]自有船应收租金!V753</f>
        <v>0</v>
      </c>
      <c r="G811" s="82">
        <f>[2]自有船应收租金!AA753</f>
        <v>5000</v>
      </c>
      <c r="H811" s="82" t="str">
        <f>IF([2]自有船应收租金!AB753="","",[2]自有船应收租金!AB753)</f>
        <v/>
      </c>
      <c r="I811" s="86" t="str">
        <f>[2]自有船应收租金!Y753</f>
        <v>船东费预留返还</v>
      </c>
    </row>
    <row r="812" s="59" customFormat="1" ht="12" customHeight="1" spans="2:9">
      <c r="B812" s="82" t="str">
        <f>[2]自有船应收租金!B754</f>
        <v>Heung-A Manila</v>
      </c>
      <c r="C812" s="82" t="str">
        <f>[2]自有船应收租金!C754</f>
        <v>SCP</v>
      </c>
      <c r="D812" s="82" t="str">
        <f>[2]自有船应收租金!F754</f>
        <v>第28期</v>
      </c>
      <c r="E812" s="82" t="str">
        <f>[2]自有船应收租金!I754</f>
        <v>2020.02.12-2020.02.27</v>
      </c>
      <c r="F812" s="83">
        <f>[2]自有船应收租金!V754</f>
        <v>0</v>
      </c>
      <c r="G812" s="82">
        <f>[2]自有船应收租金!AA754</f>
        <v>81147.2602739726</v>
      </c>
      <c r="H812" s="82">
        <f>IF([2]自有船应收租金!AB754="","",[2]自有船应收租金!AB754)</f>
        <v>81143.69</v>
      </c>
      <c r="I812" s="86" t="str">
        <f>[2]自有船应收租金!Y754</f>
        <v>1.25%佣金</v>
      </c>
    </row>
    <row r="813" s="59" customFormat="1" ht="12" customHeight="1" spans="2:9">
      <c r="B813" s="82" t="str">
        <f>[2]自有船应收租金!B755</f>
        <v>ACACIA HAWK</v>
      </c>
      <c r="C813" s="82" t="str">
        <f>[2]自有船应收租金!C755</f>
        <v>CMS</v>
      </c>
      <c r="D813" s="82" t="str">
        <f>[2]自有船应收租金!F755</f>
        <v>第51期</v>
      </c>
      <c r="E813" s="82" t="str">
        <f>[2]自有船应收租金!I755</f>
        <v>2020.02.17-2020.03.03</v>
      </c>
      <c r="F813" s="83">
        <f>[2]自有船应收租金!V755</f>
        <v>0</v>
      </c>
      <c r="G813" s="82">
        <f>[2]自有船应收租金!AA755</f>
        <v>75542.4657534247</v>
      </c>
      <c r="H813" s="82">
        <f>IF([2]自有船应收租金!AB755="","",[2]自有船应收租金!AB755)</f>
        <v>75518.61</v>
      </c>
      <c r="I813" s="86">
        <f>[2]自有船应收租金!Y755</f>
        <v>0</v>
      </c>
    </row>
    <row r="814" s="59" customFormat="1" ht="12" customHeight="1" spans="2:9">
      <c r="B814" s="82" t="str">
        <f>[2]自有船应收租金!B756</f>
        <v>ACACIA VIRGO</v>
      </c>
      <c r="C814" s="82" t="str">
        <f>[2]自有船应收租金!C756</f>
        <v>STM</v>
      </c>
      <c r="D814" s="82" t="str">
        <f>[2]自有船应收租金!F756</f>
        <v>prefinal</v>
      </c>
      <c r="E814" s="82" t="str">
        <f>[2]自有船应收租金!I756</f>
        <v>2020.02.18-2020.03.09</v>
      </c>
      <c r="F814" s="83">
        <f>[2]自有船应收租金!V756</f>
        <v>0</v>
      </c>
      <c r="G814" s="82">
        <f>[2]自有船应收租金!AA756</f>
        <v>-176147.192333333</v>
      </c>
      <c r="H814" s="82">
        <f>IF([2]自有船应收租金!AB756="","",[2]自有船应收租金!AB756)</f>
        <v>-176147.19</v>
      </c>
      <c r="I814" s="86" t="str">
        <f>[2]自有船应收租金!Y756</f>
        <v>船东费预留 </v>
      </c>
    </row>
    <row r="815" s="59" customFormat="1" ht="12" customHeight="1" spans="2:9">
      <c r="B815" s="82" t="str">
        <f>[2]自有船应收租金!B757</f>
        <v>ACACIA VIRGO</v>
      </c>
      <c r="C815" s="82" t="str">
        <f>[2]自有船应收租金!C757</f>
        <v>STM</v>
      </c>
      <c r="D815" s="82" t="str">
        <f>[2]自有船应收租金!F757</f>
        <v>final</v>
      </c>
      <c r="E815" s="82" t="str">
        <f>[2]自有船应收租金!I757</f>
        <v>2020.02.18-2020.03.09</v>
      </c>
      <c r="F815" s="83">
        <f>[2]自有船应收租金!V757</f>
        <v>0</v>
      </c>
      <c r="G815" s="82">
        <f>[2]自有船应收租金!AA757</f>
        <v>413.6</v>
      </c>
      <c r="H815" s="82">
        <f>IF([2]自有船应收租金!AB757="","",[2]自有船应收租金!AB757)</f>
        <v>413.6</v>
      </c>
      <c r="I815" s="86" t="str">
        <f>[2]自有船应收租金!Y757</f>
        <v>船东费预留返还/船东费及LIBRA船东费</v>
      </c>
    </row>
    <row r="816" s="59" customFormat="1" ht="12" customHeight="1" spans="2:9">
      <c r="B816" s="82" t="str">
        <f>[2]自有船应收租金!B758</f>
        <v>ACACIA MING</v>
      </c>
      <c r="C816" s="82" t="str">
        <f>[2]自有船应收租金!C758</f>
        <v>KMTC</v>
      </c>
      <c r="D816" s="82" t="str">
        <f>[2]自有船应收租金!F758</f>
        <v>第11期</v>
      </c>
      <c r="E816" s="82" t="str">
        <f>[2]自有船应收租金!I758</f>
        <v>2020.02.18-2020.03.04</v>
      </c>
      <c r="F816" s="83">
        <f>[2]自有船应收租金!V758</f>
        <v>0</v>
      </c>
      <c r="G816" s="82">
        <f>[2]自有船应收租金!AA758</f>
        <v>74762.5</v>
      </c>
      <c r="H816" s="82">
        <f>IF([2]自有船应收租金!AB758="","",[2]自有船应收租金!AB758)</f>
        <v>74760.57</v>
      </c>
      <c r="I816" s="86" t="str">
        <f>[2]自有船应收租金!Y758</f>
        <v>1.25%佣金</v>
      </c>
    </row>
    <row r="817" s="59" customFormat="1" ht="12" customHeight="1" spans="2:9">
      <c r="B817" s="82" t="str">
        <f>[2]自有船应收租金!B759</f>
        <v>LISBOA</v>
      </c>
      <c r="C817" s="82" t="str">
        <f>[2]自有船应收租金!C759</f>
        <v>APL</v>
      </c>
      <c r="D817" s="82" t="str">
        <f>[2]自有船应收租金!F759</f>
        <v>第03期</v>
      </c>
      <c r="E817" s="82" t="str">
        <f>[2]自有船应收租金!I759</f>
        <v>2020.02.18-2020.03.04</v>
      </c>
      <c r="F817" s="83">
        <f>[2]自有船应收租金!V759</f>
        <v>0</v>
      </c>
      <c r="G817" s="82">
        <f>[2]自有船应收租金!AA759</f>
        <v>89445.9859726027</v>
      </c>
      <c r="H817" s="82">
        <f>IF([2]自有船应收租金!AB759="","",[2]自有船应收租金!AB759)</f>
        <v>73626.06</v>
      </c>
      <c r="I817" s="86" t="str">
        <f>[2]自有船应收租金!Y759</f>
        <v>油样检测费/50%改船名费用/船员劳务费1.20-2.15</v>
      </c>
    </row>
    <row r="818" s="59" customFormat="1" ht="12" customHeight="1" spans="2:9">
      <c r="B818" s="82" t="str">
        <f>[2]自有船应收租金!B760</f>
        <v>Heung-A Singapore</v>
      </c>
      <c r="C818" s="82" t="str">
        <f>[2]自有船应收租金!C760</f>
        <v>SNL</v>
      </c>
      <c r="D818" s="82" t="str">
        <f>[2]自有船应收租金!F760</f>
        <v>第09期</v>
      </c>
      <c r="E818" s="82" t="str">
        <f>[2]自有船应收租金!I760</f>
        <v>2020.02.19-2020.03.05</v>
      </c>
      <c r="F818" s="83">
        <f>[2]自有船应收租金!V760</f>
        <v>0</v>
      </c>
      <c r="G818" s="82">
        <f>[2]自有船应收租金!AA760</f>
        <v>79825</v>
      </c>
      <c r="H818" s="82">
        <f>IF([2]自有船应收租金!AB760="","",[2]自有船应收租金!AB760)</f>
        <v>79798.96</v>
      </c>
      <c r="I818" s="86">
        <f>[2]自有船应收租金!Y760</f>
        <v>0</v>
      </c>
    </row>
    <row r="819" s="59" customFormat="1" ht="12" customHeight="1" spans="2:9">
      <c r="B819" s="82" t="str">
        <f>[2]自有船应收租金!B761</f>
        <v>ACACIA MAKOTO</v>
      </c>
      <c r="C819" s="82" t="str">
        <f>[2]自有船应收租金!C761</f>
        <v>STM</v>
      </c>
      <c r="D819" s="82" t="str">
        <f>[2]自有船应收租金!F761</f>
        <v>第41期</v>
      </c>
      <c r="E819" s="82" t="str">
        <f>[2]自有船应收租金!I761</f>
        <v>2020.02.19-2020.03.05</v>
      </c>
      <c r="F819" s="83">
        <f>[2]自有船应收租金!V761</f>
        <v>0</v>
      </c>
      <c r="G819" s="82">
        <f>[2]自有船应收租金!AA761</f>
        <v>-63803.598</v>
      </c>
      <c r="H819" s="82">
        <f>IF([2]自有船应收租金!AB761="","",[2]自有船应收租金!AB761)</f>
        <v>-63803.6</v>
      </c>
      <c r="I819" s="86" t="str">
        <f>[2]自有船应收租金!Y761</f>
        <v>春节停租1.29 1314-2.14 2110 16.3306天</v>
      </c>
    </row>
    <row r="820" s="59" customFormat="1" ht="12" customHeight="1" spans="2:9">
      <c r="B820" s="82" t="str">
        <f>[2]自有船应收租金!B762</f>
        <v>JRS CARINA</v>
      </c>
      <c r="C820" s="82" t="str">
        <f>[2]自有船应收租金!C762</f>
        <v>CCL</v>
      </c>
      <c r="D820" s="82" t="str">
        <f>[2]自有船应收租金!F762</f>
        <v>第41期</v>
      </c>
      <c r="E820" s="82" t="str">
        <f>[2]自有船应收租金!I762</f>
        <v>2020.02.20-2020.03.06</v>
      </c>
      <c r="F820" s="83">
        <f>[2]自有船应收租金!V762</f>
        <v>0</v>
      </c>
      <c r="G820" s="82">
        <f>[2]自有船应收租金!AA762</f>
        <v>70600</v>
      </c>
      <c r="H820" s="82">
        <f>IF([2]自有船应收租金!AB762="","",[2]自有船应收租金!AB762)</f>
        <v>70600</v>
      </c>
      <c r="I820" s="86">
        <f>[2]自有船应收租金!Y762</f>
        <v>0</v>
      </c>
    </row>
    <row r="821" s="59" customFormat="1" ht="12" customHeight="1" spans="2:9">
      <c r="B821" s="82" t="str">
        <f>[2]自有船应收租金!B763</f>
        <v>ACACIA ARIES</v>
      </c>
      <c r="C821" s="82" t="str">
        <f>[2]自有船应收租金!C763</f>
        <v>STM</v>
      </c>
      <c r="D821" s="82" t="str">
        <f>[2]自有船应收租金!F763</f>
        <v>第01期</v>
      </c>
      <c r="E821" s="82" t="str">
        <f>[2]自有船应收租金!I763</f>
        <v>2020.02.20-2020.03.06</v>
      </c>
      <c r="F821" s="83">
        <f>[2]自有船应收租金!V763</f>
        <v>0</v>
      </c>
      <c r="G821" s="82">
        <f>[2]自有船应收租金!AA763</f>
        <v>261346.665</v>
      </c>
      <c r="H821" s="82">
        <f>IF([2]自有船应收租金!AB763="","",[2]自有船应收租金!AB763)</f>
        <v>261346.67</v>
      </c>
      <c r="I821" s="86" t="str">
        <f>[2]自有船应收租金!Y763</f>
        <v>船东费</v>
      </c>
    </row>
    <row r="822" s="59" customFormat="1" ht="12" customHeight="1" spans="2:9">
      <c r="B822" s="82" t="str">
        <f>[2]自有船应收租金!B764</f>
        <v>Heung-A Jakarta </v>
      </c>
      <c r="C822" s="82" t="str">
        <f>[2]自有船应收租金!C764</f>
        <v>Heung-A</v>
      </c>
      <c r="D822" s="82" t="str">
        <f>[2]自有船应收租金!F764</f>
        <v>第45期</v>
      </c>
      <c r="E822" s="82" t="str">
        <f>[2]自有船应收租金!I764</f>
        <v>2020.02.23-2020.03.09</v>
      </c>
      <c r="F822" s="83">
        <f>[2]自有船应收租金!V764</f>
        <v>0</v>
      </c>
      <c r="G822" s="82">
        <f>[2]自有船应收租金!AA764</f>
        <v>80728.125</v>
      </c>
      <c r="H822" s="82">
        <f>IF([2]自有船应收租金!AB764="","",[2]自有船应收租金!AB764)</f>
        <v>80714.77</v>
      </c>
      <c r="I822" s="86" t="str">
        <f>[2]自有船应收租金!Y764</f>
        <v>1.25%佣金</v>
      </c>
    </row>
    <row r="823" s="59" customFormat="1" ht="12" customHeight="1" spans="2:9">
      <c r="B823" s="82" t="str">
        <f>[2]自有船应收租金!B765</f>
        <v>JRS CORVUS</v>
      </c>
      <c r="C823" s="82" t="str">
        <f>[2]自有船应收租金!C765</f>
        <v>HEDE</v>
      </c>
      <c r="D823" s="82" t="str">
        <f>[2]自有船应收租金!F765</f>
        <v>第08期</v>
      </c>
      <c r="E823" s="82" t="str">
        <f>[2]自有船应收租金!I765</f>
        <v>2020.02.25-2020.03.11</v>
      </c>
      <c r="F823" s="83">
        <f>[2]自有船应收租金!V765</f>
        <v>0</v>
      </c>
      <c r="G823" s="82">
        <f>[2]自有船应收租金!AA765</f>
        <v>75600</v>
      </c>
      <c r="H823" s="82">
        <f>IF([2]自有船应收租金!AB765="","",[2]自有船应收租金!AB765)</f>
        <v>75600</v>
      </c>
      <c r="I823" s="86">
        <f>[2]自有船应收租金!Y765</f>
        <v>0</v>
      </c>
    </row>
    <row r="824" s="59" customFormat="1" ht="12" customHeight="1" spans="2:9">
      <c r="B824" s="82" t="str">
        <f>[2]自有船应收租金!B766</f>
        <v>ACACIA LIBRA</v>
      </c>
      <c r="C824" s="82" t="str">
        <f>[2]自有船应收租金!C766</f>
        <v>STM</v>
      </c>
      <c r="D824" s="82" t="str">
        <f>[2]自有船应收租金!F766</f>
        <v>第04期</v>
      </c>
      <c r="E824" s="82" t="str">
        <f>[2]自有船应收租金!I766</f>
        <v>2020.02.24-2020.03.10</v>
      </c>
      <c r="F824" s="83">
        <f>[2]自有船应收租金!V766</f>
        <v>0</v>
      </c>
      <c r="G824" s="82">
        <f>[2]自有船应收租金!AA766</f>
        <v>90517.54</v>
      </c>
      <c r="H824" s="82">
        <f>IF([2]自有船应收租金!AB766="","",[2]自有船应收租金!AB766)</f>
        <v>90517.54</v>
      </c>
      <c r="I824" s="86" t="str">
        <f>[2]自有船应收租金!Y766</f>
        <v>船东费</v>
      </c>
    </row>
    <row r="825" s="59" customFormat="1" ht="12" customHeight="1" spans="2:9">
      <c r="B825" s="82" t="str">
        <f>[2]自有船应收租金!B767</f>
        <v>ACACIA LAN</v>
      </c>
      <c r="C825" s="82" t="str">
        <f>[2]自有船应收租金!C767</f>
        <v>STM</v>
      </c>
      <c r="D825" s="82" t="str">
        <f>[2]自有船应收租金!F767</f>
        <v>第07期</v>
      </c>
      <c r="E825" s="82" t="str">
        <f>[2]自有船应收租金!I767</f>
        <v>2020.02.26-2020.03.12</v>
      </c>
      <c r="F825" s="83">
        <f>[2]自有船应收租金!V767</f>
        <v>0</v>
      </c>
      <c r="G825" s="82">
        <f>[2]自有船应收租金!AA767</f>
        <v>60650</v>
      </c>
      <c r="H825" s="82">
        <f>IF([2]自有船应收租金!AB767="","",[2]自有船应收租金!AB767)</f>
        <v>60650</v>
      </c>
      <c r="I825" s="86">
        <f>[2]自有船应收租金!Y767</f>
        <v>0</v>
      </c>
    </row>
    <row r="826" s="59" customFormat="1" ht="12" customHeight="1" spans="2:9">
      <c r="B826" s="82" t="str">
        <f>[2]自有船应收租金!B768</f>
        <v>Heung-A Manila</v>
      </c>
      <c r="C826" s="82" t="str">
        <f>[2]自有船应收租金!C768</f>
        <v>SCP</v>
      </c>
      <c r="D826" s="82" t="str">
        <f>[2]自有船应收租金!F768</f>
        <v>prefinal</v>
      </c>
      <c r="E826" s="82" t="str">
        <f>[2]自有船应收租金!I768</f>
        <v>2020.02.27-2020.03.03</v>
      </c>
      <c r="F826" s="83">
        <f>[2]自有船应收租金!V768</f>
        <v>0</v>
      </c>
      <c r="G826" s="82">
        <f>[2]自有船应收租金!AA768</f>
        <v>-69857.2900684932</v>
      </c>
      <c r="H826" s="82">
        <f>IF([2]自有船应收租金!AB768="","",[2]自有船应收租金!AB768)</f>
        <v>-69857.3</v>
      </c>
      <c r="I826" s="86" t="str">
        <f>[2]自有船应收租金!Y768</f>
        <v>1.25%佣金/船东费/船东费预留返还</v>
      </c>
    </row>
    <row r="827" s="59" customFormat="1" ht="12" customHeight="1" spans="2:9">
      <c r="B827" s="82" t="str">
        <f>[2]自有船应收租金!B769</f>
        <v>ACACIA REI</v>
      </c>
      <c r="C827" s="82" t="str">
        <f>[2]自有船应收租金!C769</f>
        <v>STM</v>
      </c>
      <c r="D827" s="82" t="str">
        <f>[2]自有船应收租金!F769</f>
        <v>第01期</v>
      </c>
      <c r="E827" s="82" t="str">
        <f>[2]自有船应收租金!I769</f>
        <v>2020.02.28-2020.03.14</v>
      </c>
      <c r="F827" s="83">
        <f>[2]自有船应收租金!V769</f>
        <v>0</v>
      </c>
      <c r="G827" s="82">
        <f>[2]自有船应收租金!AA769</f>
        <v>412775.55</v>
      </c>
      <c r="H827" s="82">
        <f>IF([2]自有船应收租金!AB769="","",[2]自有船应收租金!AB769)</f>
        <v>412775.55</v>
      </c>
      <c r="I827" s="86">
        <f>[2]自有船应收租金!Y769</f>
        <v>0</v>
      </c>
    </row>
    <row r="828" s="59" customFormat="1" ht="12" customHeight="1" spans="2:9">
      <c r="B828" s="82" t="str">
        <f>[2]自有船应收租金!B770</f>
        <v>Heung-A Manila</v>
      </c>
      <c r="C828" s="82" t="str">
        <f>[2]自有船应收租金!C770</f>
        <v>SCP</v>
      </c>
      <c r="D828" s="82" t="str">
        <f>[2]自有船应收租金!F770</f>
        <v>final</v>
      </c>
      <c r="E828" s="82" t="str">
        <f>[2]自有船应收租金!I770</f>
        <v>2020.02.27-2020.03.03</v>
      </c>
      <c r="F828" s="83">
        <f>[2]自有船应收租金!V770</f>
        <v>0</v>
      </c>
      <c r="G828" s="82">
        <f>[2]自有船应收租金!AA770</f>
        <v>4700</v>
      </c>
      <c r="H828" s="82">
        <f>IF([2]自有船应收租金!AB770="","",[2]自有船应收租金!AB770)</f>
        <v>4696.36</v>
      </c>
      <c r="I828" s="86" t="str">
        <f>[2]自有船应收租金!Y770</f>
        <v>还船检验费/船东费预留返还</v>
      </c>
    </row>
    <row r="829" s="59" customFormat="1" ht="12" customHeight="1" spans="2:9">
      <c r="B829" s="82" t="str">
        <f>[2]自有船应收租金!B771</f>
        <v>ACACIA HAWK</v>
      </c>
      <c r="C829" s="82" t="str">
        <f>[2]自有船应收租金!C771</f>
        <v>CMS</v>
      </c>
      <c r="D829" s="82" t="str">
        <f>[2]自有船应收租金!F771</f>
        <v>第52期</v>
      </c>
      <c r="E829" s="82" t="str">
        <f>[2]自有船应收租金!I771</f>
        <v>2020.03.03-2020.03.18</v>
      </c>
      <c r="F829" s="83">
        <f>[2]自有船应收租金!V771</f>
        <v>0</v>
      </c>
      <c r="G829" s="82">
        <f>[2]自有船应收租金!AA771</f>
        <v>75542.4657534247</v>
      </c>
      <c r="H829" s="82">
        <f>IF([2]自有船应收租金!AB771="","",[2]自有船应收租金!AB771)</f>
        <v>75518.61</v>
      </c>
      <c r="I829" s="86">
        <f>[2]自有船应收租金!Y771</f>
        <v>0</v>
      </c>
    </row>
    <row r="830" s="59" customFormat="1" ht="12" customHeight="1" spans="2:9">
      <c r="B830" s="82" t="str">
        <f>[2]自有船应收租金!B772</f>
        <v>ACACIA MING</v>
      </c>
      <c r="C830" s="82" t="str">
        <f>[2]自有船应收租金!C772</f>
        <v>KMTC</v>
      </c>
      <c r="D830" s="82" t="str">
        <f>[2]自有船应收租金!F772</f>
        <v>prefinal</v>
      </c>
      <c r="E830" s="82" t="str">
        <f>[2]自有船应收租金!I772</f>
        <v>2020.03.04-2020.03.28</v>
      </c>
      <c r="F830" s="83">
        <f>[2]自有船应收租金!V772</f>
        <v>0</v>
      </c>
      <c r="G830" s="82">
        <f>[2]自有船应收租金!AA772</f>
        <v>59520.56125</v>
      </c>
      <c r="H830" s="82">
        <f>IF([2]自有船应收租金!AB772="","",[2]自有船应收租金!AB772)</f>
        <v>59518.63</v>
      </c>
      <c r="I830" s="86" t="str">
        <f>[2]自有船应收租金!Y772</f>
        <v>1.25%佣金/还船检验费/船东费预留/船东费</v>
      </c>
    </row>
    <row r="831" s="59" customFormat="1" ht="12" customHeight="1" spans="2:9">
      <c r="B831" s="82" t="str">
        <f>[2]自有船应收租金!B773</f>
        <v>ACACIA MING</v>
      </c>
      <c r="C831" s="82" t="str">
        <f>[2]自有船应收租金!C773</f>
        <v>KMTC</v>
      </c>
      <c r="D831" s="82" t="str">
        <f>[2]自有船应收租金!F773</f>
        <v>final</v>
      </c>
      <c r="E831" s="82" t="str">
        <f>[2]自有船应收租金!I773</f>
        <v>2020.03.04-2020.03.28</v>
      </c>
      <c r="F831" s="83">
        <f>[2]自有船应收租金!V773</f>
        <v>0</v>
      </c>
      <c r="G831" s="82">
        <f>[2]自有船应收租金!AA773</f>
        <v>10000</v>
      </c>
      <c r="H831" s="82">
        <f>IF([2]自有船应收租金!AB773="","",[2]自有船应收租金!AB773)</f>
        <v>9998.07</v>
      </c>
      <c r="I831" s="86" t="str">
        <f>[2]自有船应收租金!Y773</f>
        <v>船东费预留返还</v>
      </c>
    </row>
    <row r="832" s="59" customFormat="1" ht="12" customHeight="1" spans="2:9">
      <c r="B832" s="82" t="str">
        <f>[2]自有船应收租金!B774</f>
        <v>LISBOA</v>
      </c>
      <c r="C832" s="82" t="str">
        <f>[2]自有船应收租金!C774</f>
        <v>APL</v>
      </c>
      <c r="D832" s="82" t="str">
        <f>[2]自有船应收租金!F774</f>
        <v>第04期</v>
      </c>
      <c r="E832" s="82" t="str">
        <f>[2]自有船应收租金!I774</f>
        <v>2020.03.04-2020.03.19</v>
      </c>
      <c r="F832" s="83">
        <f>[2]自有船应收租金!V774</f>
        <v>0</v>
      </c>
      <c r="G832" s="82">
        <f>[2]自有船应收租金!AA774</f>
        <v>72924.9939726027</v>
      </c>
      <c r="H832" s="82">
        <f>IF([2]自有船应收租金!AB774="","",[2]自有船应收租金!AB774)</f>
        <v>72911.65</v>
      </c>
      <c r="I832" s="86" t="str">
        <f>[2]自有船应收租金!Y774</f>
        <v>油样检测费</v>
      </c>
    </row>
    <row r="833" s="59" customFormat="1" ht="12" customHeight="1" spans="2:9">
      <c r="B833" s="82" t="str">
        <f>[2]自有船应收租金!B775</f>
        <v>Heung-A Singapore</v>
      </c>
      <c r="C833" s="82" t="str">
        <f>[2]自有船应收租金!C775</f>
        <v>SNL</v>
      </c>
      <c r="D833" s="82" t="str">
        <f>[2]自有船应收租金!F775</f>
        <v>第10期</v>
      </c>
      <c r="E833" s="82" t="str">
        <f>[2]自有船应收租金!I775</f>
        <v>2020.03.05-2020.03.20</v>
      </c>
      <c r="F833" s="83">
        <f>[2]自有船应收租金!V775</f>
        <v>0</v>
      </c>
      <c r="G833" s="82">
        <f>[2]自有船应收租金!AA775</f>
        <v>79825</v>
      </c>
      <c r="H833" s="82">
        <f>IF([2]自有船应收租金!AB775="","",[2]自有船应收租金!AB775)</f>
        <v>79798.92</v>
      </c>
      <c r="I833" s="86">
        <f>[2]自有船应收租金!Y775</f>
        <v>0</v>
      </c>
    </row>
    <row r="834" s="59" customFormat="1" ht="12" customHeight="1" spans="2:9">
      <c r="B834" s="82" t="str">
        <f>[2]自有船应收租金!B776</f>
        <v>ACACIA MAKOTO</v>
      </c>
      <c r="C834" s="82" t="str">
        <f>[2]自有船应收租金!C776</f>
        <v>STM</v>
      </c>
      <c r="D834" s="82" t="str">
        <f>[2]自有船应收租金!F776</f>
        <v>第42期</v>
      </c>
      <c r="E834" s="82" t="str">
        <f>[2]自有船应收租金!I776</f>
        <v>2020.03.05-2020.03.20</v>
      </c>
      <c r="F834" s="83">
        <f>[2]自有船应收租金!V776</f>
        <v>0</v>
      </c>
      <c r="G834" s="82">
        <f>[2]自有船应收租金!AA776</f>
        <v>83542.36</v>
      </c>
      <c r="H834" s="82">
        <f>IF([2]自有船应收租金!AB776="","",[2]自有船应收租金!AB776)</f>
        <v>83542.36</v>
      </c>
      <c r="I834" s="86" t="str">
        <f>[2]自有船应收租金!Y776</f>
        <v>船东费</v>
      </c>
    </row>
    <row r="835" s="59" customFormat="1" ht="12" customHeight="1" spans="2:9">
      <c r="B835" s="82" t="str">
        <f>[2]自有船应收租金!B777</f>
        <v>JRS CARINA</v>
      </c>
      <c r="C835" s="82" t="str">
        <f>[2]自有船应收租金!C777</f>
        <v>CCL</v>
      </c>
      <c r="D835" s="82" t="str">
        <f>[2]自有船应收租金!F777</f>
        <v>第42期</v>
      </c>
      <c r="E835" s="82" t="str">
        <f>[2]自有船应收租金!I777</f>
        <v>2020.03.06-2020.03.21</v>
      </c>
      <c r="F835" s="83">
        <f>[2]自有船应收租金!V777</f>
        <v>0</v>
      </c>
      <c r="G835" s="82">
        <f>[2]自有船应收租金!AA777</f>
        <v>-22210.5022766667</v>
      </c>
      <c r="H835" s="82">
        <f>IF([2]自有船应收租金!AB777="","",[2]自有船应收租金!AB777)</f>
        <v>-22210.5</v>
      </c>
      <c r="I835" s="86" t="str">
        <f>[2]自有船应收租金!Y777</f>
        <v>交还船检验费/停租坞修（2020.03.07 0001-3.21 0154 14.0785天）/船东费</v>
      </c>
    </row>
    <row r="836" s="59" customFormat="1" ht="12" customHeight="1" spans="2:9">
      <c r="B836" s="82" t="str">
        <f>[2]自有船应收租金!B778</f>
        <v>ACACIA ARIES</v>
      </c>
      <c r="C836" s="82" t="str">
        <f>[2]自有船应收租金!C778</f>
        <v>STM</v>
      </c>
      <c r="D836" s="82" t="str">
        <f>[2]自有船应收租金!F778</f>
        <v>第02期</v>
      </c>
      <c r="E836" s="82" t="str">
        <f>[2]自有船应收租金!I778</f>
        <v>2020.03.06-2020.03.21</v>
      </c>
      <c r="F836" s="83">
        <f>[2]自有船应收租金!V778</f>
        <v>0</v>
      </c>
      <c r="G836" s="82">
        <f>[2]自有船应收租金!AA778</f>
        <v>60650</v>
      </c>
      <c r="H836" s="82">
        <f>IF([2]自有船应收租金!AB778="","",[2]自有船应收租金!AB778)</f>
        <v>60650.13</v>
      </c>
      <c r="I836" s="86">
        <f>[2]自有船应收租金!Y778</f>
        <v>0</v>
      </c>
    </row>
    <row r="837" s="59" customFormat="1" ht="12" customHeight="1" spans="2:9">
      <c r="B837" s="82" t="str">
        <f>[2]自有船应收租金!B779</f>
        <v>Heung-A Jakarta </v>
      </c>
      <c r="C837" s="82" t="str">
        <f>[2]自有船应收租金!C779</f>
        <v>Heung-A</v>
      </c>
      <c r="D837" s="82" t="str">
        <f>[2]自有船应收租金!F779</f>
        <v>PREFINAL</v>
      </c>
      <c r="E837" s="82" t="str">
        <f>[2]自有船应收租金!I779</f>
        <v>2020.03.09-2020.03.21</v>
      </c>
      <c r="F837" s="83">
        <f>[2]自有船应收租金!V779</f>
        <v>0</v>
      </c>
      <c r="G837" s="82">
        <f>[2]自有船应收租金!AA779</f>
        <v>2004.5</v>
      </c>
      <c r="H837" s="82">
        <f>IF([2]自有船应收租金!AB779="","",[2]自有船应收租金!AB779)</f>
        <v>2004.5</v>
      </c>
      <c r="I837" s="86" t="str">
        <f>[2]自有船应收租金!Y779</f>
        <v>1.25%佣金/船东费预留</v>
      </c>
    </row>
    <row r="838" s="59" customFormat="1" ht="12" customHeight="1" spans="2:9">
      <c r="B838" s="82" t="str">
        <f>[2]自有船应收租金!B780</f>
        <v>JRS CORVUS</v>
      </c>
      <c r="C838" s="82" t="str">
        <f>[2]自有船应收租金!C780</f>
        <v>HEDE</v>
      </c>
      <c r="D838" s="82" t="str">
        <f>[2]自有船应收租金!F780</f>
        <v>第09期</v>
      </c>
      <c r="E838" s="82" t="str">
        <f>[2]自有船应收租金!I780</f>
        <v>2020.03.11-2020.03.26</v>
      </c>
      <c r="F838" s="83">
        <f>[2]自有船应收租金!V780</f>
        <v>0</v>
      </c>
      <c r="G838" s="82">
        <f>[2]自有船应收租金!AA780</f>
        <v>76877</v>
      </c>
      <c r="H838" s="82">
        <f>IF([2]自有船应收租金!AB780="","",[2]自有船应收租金!AB780)</f>
        <v>76877</v>
      </c>
      <c r="I838" s="86" t="str">
        <f>[2]自有船应收租金!Y780</f>
        <v>劳务费V.1908EW</v>
      </c>
    </row>
    <row r="839" s="59" customFormat="1" ht="12" customHeight="1" spans="2:9">
      <c r="B839" s="82" t="str">
        <f>[2]自有船应收租金!B781</f>
        <v>ACACIA LIBRA</v>
      </c>
      <c r="C839" s="82" t="str">
        <f>[2]自有船应收租金!C781</f>
        <v>STM</v>
      </c>
      <c r="D839" s="82" t="str">
        <f>[2]自有船应收租金!F781</f>
        <v>第05期</v>
      </c>
      <c r="E839" s="82" t="str">
        <f>[2]自有船应收租金!I781</f>
        <v>2020.03.10-2020.03.25</v>
      </c>
      <c r="F839" s="83">
        <f>[2]自有船应收租金!V781</f>
        <v>0</v>
      </c>
      <c r="G839" s="82">
        <f>[2]自有船应收租金!AA781</f>
        <v>90650</v>
      </c>
      <c r="H839" s="82">
        <f>IF([2]自有船应收租金!AB781="","",[2]自有船应收租金!AB781)</f>
        <v>90650</v>
      </c>
      <c r="I839" s="86">
        <f>[2]自有船应收租金!Y781</f>
        <v>0</v>
      </c>
    </row>
    <row r="840" s="59" customFormat="1" ht="12" customHeight="1" spans="2:9">
      <c r="B840" s="82" t="str">
        <f>[2]自有船应收租金!B782</f>
        <v>ACACIA LAN</v>
      </c>
      <c r="C840" s="82" t="str">
        <f>[2]自有船应收租金!C782</f>
        <v>STM</v>
      </c>
      <c r="D840" s="82" t="str">
        <f>[2]自有船应收租金!F782</f>
        <v>第08期</v>
      </c>
      <c r="E840" s="82" t="str">
        <f>[2]自有船应收租金!I782</f>
        <v>2020.03.12-2020.03.27</v>
      </c>
      <c r="F840" s="83">
        <f>[2]自有船应收租金!V782</f>
        <v>0</v>
      </c>
      <c r="G840" s="82">
        <f>[2]自有船应收租金!AA782</f>
        <v>60555.13</v>
      </c>
      <c r="H840" s="82">
        <f>IF([2]自有船应收租金!AB782="","",[2]自有船应收租金!AB782)</f>
        <v>60555.13</v>
      </c>
      <c r="I840" s="86" t="str">
        <f>[2]自有船应收租金!Y782</f>
        <v>船东费</v>
      </c>
    </row>
    <row r="841" s="59" customFormat="1" ht="12" customHeight="1" spans="2:9">
      <c r="B841" s="82" t="str">
        <f>[2]自有船应收租金!B783</f>
        <v>ACACIA REI</v>
      </c>
      <c r="C841" s="82" t="str">
        <f>[2]自有船应收租金!C783</f>
        <v>STM</v>
      </c>
      <c r="D841" s="82" t="str">
        <f>[2]自有船应收租金!F783</f>
        <v>第02期</v>
      </c>
      <c r="E841" s="82" t="str">
        <f>[2]自有船应收租金!I783</f>
        <v>2020.03.14-2020.03.29</v>
      </c>
      <c r="F841" s="83">
        <f>[2]自有船应收租金!V783</f>
        <v>0</v>
      </c>
      <c r="G841" s="82">
        <f>[2]自有船应收租金!AA783</f>
        <v>91200</v>
      </c>
      <c r="H841" s="82">
        <f>IF([2]自有船应收租金!AB783="","",[2]自有船应收租金!AB783)</f>
        <v>91200</v>
      </c>
      <c r="I841" s="86">
        <f>[2]自有船应收租金!Y783</f>
        <v>0</v>
      </c>
    </row>
    <row r="842" s="59" customFormat="1" ht="12" customHeight="1" spans="2:9">
      <c r="B842" s="82" t="str">
        <f>[2]自有船应收租金!B784</f>
        <v>ACACIA HAWK</v>
      </c>
      <c r="C842" s="82" t="str">
        <f>[2]自有船应收租金!C784</f>
        <v>CMS</v>
      </c>
      <c r="D842" s="82" t="str">
        <f>[2]自有船应收租金!F784</f>
        <v>第53期</v>
      </c>
      <c r="E842" s="82" t="str">
        <f>[2]自有船应收租金!I784</f>
        <v>2020.03.18-2020.04.02</v>
      </c>
      <c r="F842" s="83">
        <f>[2]自有船应收租金!V784</f>
        <v>0</v>
      </c>
      <c r="G842" s="82">
        <f>[2]自有船应收租金!AA784</f>
        <v>75542.4657534247</v>
      </c>
      <c r="H842" s="82">
        <f>IF([2]自有船应收租金!AB784="","",[2]自有船应收租金!AB784)</f>
        <v>75518.6</v>
      </c>
      <c r="I842" s="86">
        <f>[2]自有船应收租金!Y784</f>
        <v>0</v>
      </c>
    </row>
    <row r="843" s="59" customFormat="1" ht="12" customHeight="1" spans="2:9">
      <c r="B843" s="82" t="str">
        <f>[2]自有船应收租金!B785</f>
        <v>LISBOA</v>
      </c>
      <c r="C843" s="82" t="str">
        <f>[2]自有船应收租金!C785</f>
        <v>APL</v>
      </c>
      <c r="D843" s="82" t="str">
        <f>[2]自有船应收租金!F785</f>
        <v>第05期</v>
      </c>
      <c r="E843" s="82" t="str">
        <f>[2]自有船应收租金!I785</f>
        <v>2020.03.19-2020.04.03</v>
      </c>
      <c r="F843" s="83">
        <f>[2]自有船应收租金!V785</f>
        <v>0</v>
      </c>
      <c r="G843" s="82">
        <f>[2]自有船应收租金!AA785</f>
        <v>73435.2739726027</v>
      </c>
      <c r="H843" s="82">
        <f>IF([2]自有船应收租金!AB785="","",[2]自有船应收租金!AB785)</f>
        <v>89241.87</v>
      </c>
      <c r="I843" s="86" t="str">
        <f>[2]自有船应收租金!Y785</f>
        <v>油样检测费</v>
      </c>
    </row>
    <row r="844" s="59" customFormat="1" ht="12" customHeight="1" spans="2:9">
      <c r="B844" s="82" t="str">
        <f>[2]自有船应收租金!B786</f>
        <v>ACACIA VIRGO</v>
      </c>
      <c r="C844" s="82" t="str">
        <f>[2]自有船应收租金!C786</f>
        <v>SCP</v>
      </c>
      <c r="D844" s="82" t="str">
        <f>[2]自有船应收租金!F786</f>
        <v>第01期</v>
      </c>
      <c r="E844" s="82" t="str">
        <f>[2]自有船应收租金!I786</f>
        <v>2020.03.19-2020.04.03</v>
      </c>
      <c r="F844" s="83">
        <f>[2]自有船应收租金!V786</f>
        <v>0</v>
      </c>
      <c r="G844" s="82">
        <f>[2]自有船应收租金!AA786</f>
        <v>83737.5</v>
      </c>
      <c r="H844" s="82">
        <f>IF([2]自有船应收租金!AB786="","",[2]自有船应收租金!AB786)</f>
        <v>83714.13</v>
      </c>
      <c r="I844" s="86" t="str">
        <f>[2]自有船应收租金!Y786</f>
        <v>1.25%佣金</v>
      </c>
    </row>
    <row r="845" s="59" customFormat="1" ht="12" customHeight="1" spans="2:9">
      <c r="B845" s="82" t="str">
        <f>[2]自有船应收租金!B787</f>
        <v>Heung-A Singapore</v>
      </c>
      <c r="C845" s="82" t="str">
        <f>[2]自有船应收租金!C787</f>
        <v>SNL</v>
      </c>
      <c r="D845" s="82" t="str">
        <f>[2]自有船应收租金!F787</f>
        <v>第11期</v>
      </c>
      <c r="E845" s="82" t="str">
        <f>[2]自有船应收租金!I787</f>
        <v>2020.03.20-2020.04.04</v>
      </c>
      <c r="F845" s="83">
        <f>[2]自有船应收租金!V787</f>
        <v>0</v>
      </c>
      <c r="G845" s="82">
        <f>[2]自有船应收租金!AA787</f>
        <v>71323.3</v>
      </c>
      <c r="H845" s="82">
        <f>IF([2]自有船应收租金!AB787="","",[2]自有船应收租金!AB787)</f>
        <v>71297.36</v>
      </c>
      <c r="I845" s="86" t="str">
        <f>[2]自有船应收租金!Y787</f>
        <v>船东费</v>
      </c>
    </row>
    <row r="846" s="59" customFormat="1" ht="12" customHeight="1" spans="2:9">
      <c r="B846" s="82" t="str">
        <f>[2]自有船应收租金!B788</f>
        <v>ACACIA MAKOTO</v>
      </c>
      <c r="C846" s="82" t="str">
        <f>[2]自有船应收租金!C788</f>
        <v>STM</v>
      </c>
      <c r="D846" s="82" t="str">
        <f>[2]自有船应收租金!F788</f>
        <v>第43期</v>
      </c>
      <c r="E846" s="82" t="str">
        <f>[2]自有船应收租金!I788</f>
        <v>2020.03.20-2020.04.04</v>
      </c>
      <c r="F846" s="83">
        <f>[2]自有船应收租金!V788</f>
        <v>0</v>
      </c>
      <c r="G846" s="82">
        <f>[2]自有船应收租金!AA788</f>
        <v>87228.1</v>
      </c>
      <c r="H846" s="82">
        <f>IF([2]自有船应收租金!AB788="","",[2]自有船应收租金!AB788)</f>
        <v>87228.1</v>
      </c>
      <c r="I846" s="86" t="str">
        <f>[2]自有船应收租金!Y788</f>
        <v>船东费</v>
      </c>
    </row>
    <row r="847" s="59" customFormat="1" ht="12" customHeight="1" spans="2:9">
      <c r="B847" s="82" t="str">
        <f>[2]自有船应收租金!B789</f>
        <v>JRS CARINA</v>
      </c>
      <c r="C847" s="82" t="str">
        <f>[2]自有船应收租金!C789</f>
        <v>CCL</v>
      </c>
      <c r="D847" s="82" t="str">
        <f>[2]自有船应收租金!F789</f>
        <v>第43期</v>
      </c>
      <c r="E847" s="82" t="str">
        <f>[2]自有船应收租金!I789</f>
        <v>2020.03.21-2020.04.05</v>
      </c>
      <c r="F847" s="83">
        <f>[2]自有船应收租金!V789</f>
        <v>0</v>
      </c>
      <c r="G847" s="82">
        <f>[2]自有船应收租金!AA789</f>
        <v>70600</v>
      </c>
      <c r="H847" s="82">
        <f>IF([2]自有船应收租金!AB789="","",[2]自有船应收租金!AB789)</f>
        <v>66255.14</v>
      </c>
      <c r="I847" s="86">
        <f>[2]自有船应收租金!Y789</f>
        <v>0</v>
      </c>
    </row>
    <row r="848" s="59" customFormat="1" ht="12" customHeight="1" spans="2:9">
      <c r="B848" s="82" t="str">
        <f>[2]自有船应收租金!B790</f>
        <v>ACACIA ARIES</v>
      </c>
      <c r="C848" s="82" t="str">
        <f>[2]自有船应收租金!C790</f>
        <v>STM</v>
      </c>
      <c r="D848" s="82" t="str">
        <f>[2]自有船应收租金!F790</f>
        <v>第03期</v>
      </c>
      <c r="E848" s="82" t="str">
        <f>[2]自有船应收租金!I790</f>
        <v>2020.03.21-2020.04.05</v>
      </c>
      <c r="F848" s="83">
        <f>[2]自有船应收租金!V790</f>
        <v>0</v>
      </c>
      <c r="G848" s="82">
        <f>[2]自有船应收租金!AA790</f>
        <v>60650</v>
      </c>
      <c r="H848" s="82">
        <f>IF([2]自有船应收租金!AB790="","",[2]自有船应收租金!AB790)</f>
        <v>60650</v>
      </c>
      <c r="I848" s="86">
        <f>[2]自有船应收租金!Y790</f>
        <v>0</v>
      </c>
    </row>
    <row r="849" s="59" customFormat="1" ht="12" customHeight="1" spans="2:9">
      <c r="B849" s="82" t="str">
        <f>[2]自有船应收租金!B791</f>
        <v>Heung-A Jakarta </v>
      </c>
      <c r="C849" s="82" t="str">
        <f>[2]自有船应收租金!C791</f>
        <v>Heung-A</v>
      </c>
      <c r="D849" s="82" t="str">
        <f>[2]自有船应收租金!F791</f>
        <v>PREFINAL2</v>
      </c>
      <c r="E849" s="82" t="str">
        <f>[2]自有船应收租金!I791</f>
        <v>2020.03.21-2020.03.22</v>
      </c>
      <c r="F849" s="83">
        <f>[2]自有船应收租金!V791</f>
        <v>0</v>
      </c>
      <c r="G849" s="82">
        <f>[2]自有船应收租金!AA791</f>
        <v>31598.0397625</v>
      </c>
      <c r="H849" s="82">
        <f>IF([2]自有船应收租金!AB791="","",[2]自有船应收租金!AB791)</f>
        <v>31584.65</v>
      </c>
      <c r="I849" s="86" t="str">
        <f>[2]自有船应收租金!Y791</f>
        <v>1.25%佣金/船员劳务费2010e-2017e/还船检验费</v>
      </c>
    </row>
    <row r="850" s="59" customFormat="1" ht="12" customHeight="1" spans="2:9">
      <c r="B850" s="82" t="str">
        <f>[2]自有船应收租金!B792</f>
        <v>Heung-A Jakarta </v>
      </c>
      <c r="C850" s="82" t="str">
        <f>[2]自有船应收租金!C792</f>
        <v>Heung-A</v>
      </c>
      <c r="D850" s="82" t="str">
        <f>[2]自有船应收租金!F792</f>
        <v>final</v>
      </c>
      <c r="E850" s="82" t="str">
        <f>[2]自有船应收租金!I792</f>
        <v>2020.03.21-2020.03.22</v>
      </c>
      <c r="F850" s="83">
        <f>[2]自有船应收租金!V792</f>
        <v>0</v>
      </c>
      <c r="G850" s="82">
        <f>[2]自有船应收租金!AA792</f>
        <v>5000</v>
      </c>
      <c r="H850" s="82" t="str">
        <f>IF([2]自有船应收租金!AB792="","",[2]自有船应收租金!AB792)</f>
        <v/>
      </c>
      <c r="I850" s="86" t="str">
        <f>[2]自有船应收租金!Y792</f>
        <v>船东费预留返还</v>
      </c>
    </row>
    <row r="851" s="59" customFormat="1" ht="12" customHeight="1" spans="2:9">
      <c r="B851" s="82" t="str">
        <f>[2]自有船应收租金!B793</f>
        <v>Heung-A Jakarta </v>
      </c>
      <c r="C851" s="82" t="str">
        <f>[2]自有船应收租金!C793</f>
        <v>DYS</v>
      </c>
      <c r="D851" s="82" t="str">
        <f>[2]自有船应收租金!F793</f>
        <v>第01期</v>
      </c>
      <c r="E851" s="82" t="str">
        <f>[2]自有船应收租金!I793</f>
        <v>2020.03.22-2020.04.06</v>
      </c>
      <c r="F851" s="83">
        <f>[2]自有船应收租金!V793</f>
        <v>0</v>
      </c>
      <c r="G851" s="82">
        <f>[2]自有船应收租金!AA793</f>
        <v>119266.93</v>
      </c>
      <c r="H851" s="82">
        <f>IF([2]自有船应收租金!AB793="","",[2]自有船应收租金!AB793)</f>
        <v>119246.93</v>
      </c>
      <c r="I851" s="86" t="str">
        <f>[2]自有船应收租金!Y793</f>
        <v>1.25%佣金</v>
      </c>
    </row>
    <row r="852" s="59" customFormat="1" ht="12" customHeight="1" spans="2:9">
      <c r="B852" s="82" t="str">
        <f>[2]自有船应收租金!B794</f>
        <v>Heung-A Manila</v>
      </c>
      <c r="C852" s="82" t="str">
        <f>[2]自有船应收租金!C794</f>
        <v>PAN</v>
      </c>
      <c r="D852" s="82" t="str">
        <f>[2]自有船应收租金!F794</f>
        <v>第01期</v>
      </c>
      <c r="E852" s="82" t="str">
        <f>[2]自有船应收租金!I794</f>
        <v>2020.03.23-2020.04.07</v>
      </c>
      <c r="F852" s="83">
        <f>[2]自有船应收租金!V794</f>
        <v>0</v>
      </c>
      <c r="G852" s="82">
        <f>[2]自有船应收租金!AA794</f>
        <v>122819.69</v>
      </c>
      <c r="H852" s="82">
        <f>IF([2]自有船应收租金!AB794="","",[2]自有船应收租金!AB794)</f>
        <v>122786.32</v>
      </c>
      <c r="I852" s="86" t="str">
        <f>[2]自有船应收租金!Y794</f>
        <v>交船检验费</v>
      </c>
    </row>
    <row r="853" s="59" customFormat="1" ht="12" customHeight="1" spans="2:9">
      <c r="B853" s="82" t="str">
        <f>[2]自有船应收租金!B795</f>
        <v>ACACIA LIBRA</v>
      </c>
      <c r="C853" s="82" t="str">
        <f>[2]自有船应收租金!C795</f>
        <v>STM</v>
      </c>
      <c r="D853" s="82" t="str">
        <f>[2]自有船应收租金!F795</f>
        <v>prefinal</v>
      </c>
      <c r="E853" s="82" t="str">
        <f>[2]自有船应收租金!I795</f>
        <v>2020.03.25-2020.04.05</v>
      </c>
      <c r="F853" s="83">
        <f>[2]自有船应收租金!V795</f>
        <v>0</v>
      </c>
      <c r="G853" s="82">
        <f>[2]自有船应收租金!AA795</f>
        <v>-118668.975</v>
      </c>
      <c r="H853" s="82">
        <f>IF([2]自有船应收租金!AB795="","",[2]自有船应收租金!AB795)</f>
        <v>-118668.98</v>
      </c>
      <c r="I853" s="86" t="str">
        <f>[2]自有船应收租金!Y795</f>
        <v>船东费</v>
      </c>
    </row>
    <row r="854" s="59" customFormat="1" ht="12" customHeight="1" spans="2:9">
      <c r="B854" s="82" t="str">
        <f>[2]自有船应收租金!B796</f>
        <v>JRS CORVUS</v>
      </c>
      <c r="C854" s="82" t="str">
        <f>[2]自有船应收租金!C796</f>
        <v>HEDE</v>
      </c>
      <c r="D854" s="82" t="str">
        <f>[2]自有船应收租金!F796</f>
        <v>第10期</v>
      </c>
      <c r="E854" s="82" t="str">
        <f>[2]自有船应收租金!I796</f>
        <v>2020.03.26-2020.04.10</v>
      </c>
      <c r="F854" s="83">
        <f>[2]自有船应收租金!V796</f>
        <v>0</v>
      </c>
      <c r="G854" s="82">
        <f>[2]自有船应收租金!AA796</f>
        <v>76677</v>
      </c>
      <c r="H854" s="82">
        <f>IF([2]自有船应收租金!AB796="","",[2]自有船应收租金!AB796)</f>
        <v>76677</v>
      </c>
      <c r="I854" s="86" t="str">
        <f>[2]自有船应收租金!Y796</f>
        <v>劳务费V.1909EW</v>
      </c>
    </row>
    <row r="855" s="59" customFormat="1" ht="12" customHeight="1" spans="2:9">
      <c r="B855" s="82" t="str">
        <f>[2]自有船应收租金!B797</f>
        <v>ACACIA LAN</v>
      </c>
      <c r="C855" s="82" t="str">
        <f>[2]自有船应收租金!C797</f>
        <v>STM</v>
      </c>
      <c r="D855" s="82" t="str">
        <f>[2]自有船应收租金!F797</f>
        <v>第09期</v>
      </c>
      <c r="E855" s="82" t="str">
        <f>[2]自有船应收租金!I797</f>
        <v>2020.03.27-2020.04.11</v>
      </c>
      <c r="F855" s="83">
        <f>[2]自有船应收租金!V797</f>
        <v>0</v>
      </c>
      <c r="G855" s="82">
        <f>[2]自有船应收租金!AA797</f>
        <v>60650</v>
      </c>
      <c r="H855" s="82">
        <f>IF([2]自有船应收租金!AB797="","",[2]自有船应收租金!AB797)</f>
        <v>60650</v>
      </c>
      <c r="I855" s="86">
        <f>[2]自有船应收租金!Y797</f>
        <v>0</v>
      </c>
    </row>
    <row r="856" s="59" customFormat="1" ht="12" customHeight="1" spans="2:9">
      <c r="B856" s="82" t="str">
        <f>[2]自有船应收租金!B798</f>
        <v>ACACIA REI</v>
      </c>
      <c r="C856" s="82" t="str">
        <f>[2]自有船应收租金!C798</f>
        <v>STM</v>
      </c>
      <c r="D856" s="82" t="str">
        <f>[2]自有船应收租金!F798</f>
        <v>prefinal</v>
      </c>
      <c r="E856" s="82" t="str">
        <f>[2]自有船应收租金!I798</f>
        <v>2020.03.29-2020.04.05</v>
      </c>
      <c r="F856" s="83">
        <f>[2]自有船应收租金!V798</f>
        <v>0</v>
      </c>
      <c r="G856" s="82">
        <f>[2]自有船应收租金!AA798</f>
        <v>-287229.572</v>
      </c>
      <c r="H856" s="82">
        <f>IF([2]自有船应收租金!AB798="","",[2]自有船应收租金!AB798)</f>
        <v>-287229.57</v>
      </c>
      <c r="I856" s="86" t="str">
        <f>[2]自有船应收租金!Y798</f>
        <v>坞修(4.8-4.22)</v>
      </c>
    </row>
    <row r="857" s="59" customFormat="1" ht="12" customHeight="1" spans="2:9">
      <c r="B857" s="82" t="str">
        <f>[2]自有船应收租金!B799</f>
        <v>ACACIA MING</v>
      </c>
      <c r="C857" s="82" t="str">
        <f>[2]自有船应收租金!C799</f>
        <v>TYS</v>
      </c>
      <c r="D857" s="82" t="str">
        <f>[2]自有船应收租金!F799</f>
        <v>第01期</v>
      </c>
      <c r="E857" s="82" t="str">
        <f>[2]自有船应收租金!I799</f>
        <v>2020.04.01-2020.04.16</v>
      </c>
      <c r="F857" s="83">
        <f>[2]自有船应收租金!V799</f>
        <v>0</v>
      </c>
      <c r="G857" s="82">
        <f>[2]自有船应收租金!AA799</f>
        <v>112028.645821918</v>
      </c>
      <c r="H857" s="82">
        <f>IF([2]自有船应收租金!AB799="","",[2]自有船应收租金!AB799)</f>
        <v>112028.65</v>
      </c>
      <c r="I857" s="86" t="str">
        <f>[2]自有船应收租金!Y799</f>
        <v>1.25%佣金/交船检验费</v>
      </c>
    </row>
    <row r="858" s="59" customFormat="1" ht="12" customHeight="1" spans="2:9">
      <c r="B858" s="82" t="str">
        <f>[2]自有船应收租金!B800</f>
        <v>ACACIA HAWK</v>
      </c>
      <c r="C858" s="82" t="str">
        <f>[2]自有船应收租金!C800</f>
        <v>CMS</v>
      </c>
      <c r="D858" s="82" t="str">
        <f>[2]自有船应收租金!F800</f>
        <v>第54期</v>
      </c>
      <c r="E858" s="82" t="str">
        <f>[2]自有船应收租金!I800</f>
        <v>2020.04.02-2020.04.17</v>
      </c>
      <c r="F858" s="83">
        <f>[2]自有船应收租金!V800</f>
        <v>0</v>
      </c>
      <c r="G858" s="82">
        <f>[2]自有船应收租金!AA800</f>
        <v>75542.4657534247</v>
      </c>
      <c r="H858" s="82">
        <f>IF([2]自有船应收租金!AB800="","",[2]自有船应收租金!AB800)</f>
        <v>75518.59</v>
      </c>
      <c r="I858" s="86">
        <f>[2]自有船应收租金!Y800</f>
        <v>0</v>
      </c>
    </row>
    <row r="859" s="59" customFormat="1" ht="12" customHeight="1" spans="2:9">
      <c r="B859" s="82" t="str">
        <f>[2]自有船应收租金!B801</f>
        <v>LISBOA</v>
      </c>
      <c r="C859" s="82" t="str">
        <f>[2]自有船应收租金!C801</f>
        <v>APL</v>
      </c>
      <c r="D859" s="82" t="str">
        <f>[2]自有船应收租金!F801</f>
        <v>第06期</v>
      </c>
      <c r="E859" s="82" t="str">
        <f>[2]自有船应收租金!I801</f>
        <v>2020.04.03-2020.04.18</v>
      </c>
      <c r="F859" s="83">
        <f>[2]自有船应收租金!V801</f>
        <v>0</v>
      </c>
      <c r="G859" s="82">
        <f>[2]自有船应收租金!AA801</f>
        <v>-37437.2660273973</v>
      </c>
      <c r="H859" s="82">
        <f>IF([2]自有船应收租金!AB801="","",[2]自有船应收租金!AB801)</f>
        <v>18744.76</v>
      </c>
      <c r="I859" s="86" t="str">
        <f>[2]自有船应收租金!Y801</f>
        <v>油样检测费/船东费预留/船东费</v>
      </c>
    </row>
    <row r="860" s="59" customFormat="1" ht="12" customHeight="1" spans="2:9">
      <c r="B860" s="82" t="str">
        <f>[2]自有船应收租金!B802</f>
        <v>ACACIA VIRGO</v>
      </c>
      <c r="C860" s="82" t="str">
        <f>[2]自有船应收租金!C802</f>
        <v>SCP</v>
      </c>
      <c r="D860" s="82" t="str">
        <f>[2]自有船应收租金!F802</f>
        <v>第02期</v>
      </c>
      <c r="E860" s="82" t="str">
        <f>[2]自有船应收租金!I802</f>
        <v>2020.04.03-2020.04.18</v>
      </c>
      <c r="F860" s="83">
        <f>[2]自有船应收租金!V802</f>
        <v>0</v>
      </c>
      <c r="G860" s="82">
        <f>[2]自有船应收租金!AA802</f>
        <v>236845.8895</v>
      </c>
      <c r="H860" s="82">
        <f>IF([2]自有船应收租金!AB802="","",[2]自有船应收租金!AB802)</f>
        <v>236422.52</v>
      </c>
      <c r="I860" s="86" t="str">
        <f>[2]自有船应收租金!Y802</f>
        <v>1.25%佣金/交船检验费</v>
      </c>
    </row>
    <row r="861" s="59" customFormat="1" ht="12" customHeight="1" spans="2:9">
      <c r="B861" s="82" t="str">
        <f>[2]自有船应收租金!B803</f>
        <v>ACACIA TAURUS</v>
      </c>
      <c r="C861" s="82" t="str">
        <f>[2]自有船应收租金!C803</f>
        <v>STM</v>
      </c>
      <c r="D861" s="82" t="str">
        <f>[2]自有船应收租金!F803</f>
        <v>第01期</v>
      </c>
      <c r="E861" s="82" t="str">
        <f>[2]自有船应收租金!I803</f>
        <v>2020.04.04-2020.04.19</v>
      </c>
      <c r="F861" s="83">
        <f>[2]自有船应收租金!V803</f>
        <v>0</v>
      </c>
      <c r="G861" s="82">
        <f>[2]自有船应收租金!AA803</f>
        <v>269768.29535</v>
      </c>
      <c r="H861" s="82">
        <f>IF([2]自有船应收租金!AB803="","",[2]自有船应收租金!AB803)</f>
        <v>269768.3</v>
      </c>
      <c r="I861" s="86">
        <f>[2]自有船应收租金!Y803</f>
        <v>0</v>
      </c>
    </row>
    <row r="862" s="59" customFormat="1" ht="12" customHeight="1" spans="2:9">
      <c r="B862" s="82" t="str">
        <f>[2]自有船应收租金!B804</f>
        <v>Heung-A Singapore</v>
      </c>
      <c r="C862" s="82" t="str">
        <f>[2]自有船应收租金!C804</f>
        <v>SNL</v>
      </c>
      <c r="D862" s="82" t="str">
        <f>[2]自有船应收租金!F804</f>
        <v>第12期</v>
      </c>
      <c r="E862" s="82" t="str">
        <f>[2]自有船应收租金!I804</f>
        <v>2020.04.04-2020.04.19</v>
      </c>
      <c r="F862" s="83">
        <f>[2]自有船应收租金!V804</f>
        <v>0</v>
      </c>
      <c r="G862" s="82">
        <f>[2]自有船应收租金!AA804</f>
        <v>78249.649</v>
      </c>
      <c r="H862" s="82">
        <f>IF([2]自有船应收租金!AB804="","",[2]自有船应收租金!AB804)</f>
        <v>78223.85</v>
      </c>
      <c r="I862" s="86" t="str">
        <f>[2]自有船应收租金!Y804</f>
        <v>停租（2020.03.12 1330-1900LT 0.2292天）</v>
      </c>
    </row>
    <row r="863" s="59" customFormat="1" ht="12" customHeight="1" spans="2:9">
      <c r="B863" s="82" t="str">
        <f>[2]自有船应收租金!B805</f>
        <v>ACACIA MAKOTO</v>
      </c>
      <c r="C863" s="82" t="str">
        <f>[2]自有船应收租金!C805</f>
        <v>STM</v>
      </c>
      <c r="D863" s="82" t="str">
        <f>[2]自有船应收租金!F805</f>
        <v>第44期</v>
      </c>
      <c r="E863" s="82" t="str">
        <f>[2]自有船应收租金!I805</f>
        <v>2020.04.04-2020.04.19</v>
      </c>
      <c r="F863" s="83">
        <f>[2]自有船应收租金!V805</f>
        <v>0</v>
      </c>
      <c r="G863" s="82">
        <f>[2]自有船应收租金!AA805</f>
        <v>89609.42</v>
      </c>
      <c r="H863" s="82">
        <f>IF([2]自有船应收租金!AB805="","",[2]自有船应收租金!AB805)</f>
        <v>89609.42</v>
      </c>
      <c r="I863" s="86" t="str">
        <f>[2]自有船应收租金!Y805</f>
        <v>船东费</v>
      </c>
    </row>
    <row r="864" s="59" customFormat="1" ht="12" customHeight="1" spans="2:9">
      <c r="B864" s="82" t="str">
        <f>[2]自有船应收租金!B806</f>
        <v>ACACIA ARIES</v>
      </c>
      <c r="C864" s="82" t="str">
        <f>[2]自有船应收租金!C806</f>
        <v>STM</v>
      </c>
      <c r="D864" s="82" t="str">
        <f>[2]自有船应收租金!F806</f>
        <v>第04期</v>
      </c>
      <c r="E864" s="82" t="str">
        <f>[2]自有船应收租金!I806</f>
        <v>2020.04.05-2020.04.20</v>
      </c>
      <c r="F864" s="83">
        <f>[2]自有船应收租金!V806</f>
        <v>0</v>
      </c>
      <c r="G864" s="82">
        <f>[2]自有船应收租金!AA806</f>
        <v>60084.7</v>
      </c>
      <c r="H864" s="82">
        <f>IF([2]自有船应收租金!AB806="","",[2]自有船应收租金!AB806)</f>
        <v>60084.7</v>
      </c>
      <c r="I864" s="86" t="str">
        <f>[2]自有船应收租金!Y806</f>
        <v>船东费</v>
      </c>
    </row>
    <row r="865" s="59" customFormat="1" ht="12" customHeight="1" spans="2:9">
      <c r="B865" s="82" t="str">
        <f>[2]自有船应收租金!B807</f>
        <v>JRS CARINA</v>
      </c>
      <c r="C865" s="82" t="str">
        <f>[2]自有船应收租金!C807</f>
        <v>CCL</v>
      </c>
      <c r="D865" s="82" t="str">
        <f>[2]自有船应收租金!F807</f>
        <v>第44期</v>
      </c>
      <c r="E865" s="82" t="str">
        <f>[2]自有船应收租金!I807</f>
        <v>2020.04.05-2020.04.20</v>
      </c>
      <c r="F865" s="83">
        <f>[2]自有船应收租金!V807</f>
        <v>0</v>
      </c>
      <c r="G865" s="82">
        <f>[2]自有船应收租金!AA807</f>
        <v>70600</v>
      </c>
      <c r="H865" s="82">
        <f>IF([2]自有船应收租金!AB807="","",[2]自有船应收租金!AB807)</f>
        <v>70597.6</v>
      </c>
      <c r="I865" s="86">
        <f>[2]自有船应收租金!Y807</f>
        <v>0</v>
      </c>
    </row>
    <row r="866" s="59" customFormat="1" ht="12" customHeight="1" spans="2:9">
      <c r="B866" s="82" t="str">
        <f>[2]自有船应收租金!B808</f>
        <v>Heung-A Jakarta </v>
      </c>
      <c r="C866" s="82" t="str">
        <f>[2]自有船应收租金!C808</f>
        <v>DYS</v>
      </c>
      <c r="D866" s="82" t="str">
        <f>[2]自有船应收租金!F808</f>
        <v>第02期</v>
      </c>
      <c r="E866" s="82" t="str">
        <f>[2]自有船应收租金!I808</f>
        <v>2020.04.06-2020.04.21</v>
      </c>
      <c r="F866" s="83">
        <f>[2]自有船应收租金!V808</f>
        <v>0</v>
      </c>
      <c r="G866" s="82">
        <f>[2]自有船应收租金!AA808</f>
        <v>79956.25</v>
      </c>
      <c r="H866" s="82">
        <f>IF([2]自有船应收租金!AB808="","",[2]自有船应收租金!AB808)</f>
        <v>79932.77</v>
      </c>
      <c r="I866" s="86" t="str">
        <f>[2]自有船应收租金!Y808</f>
        <v>1.25%佣金</v>
      </c>
    </row>
    <row r="867" s="59" customFormat="1" ht="12" customHeight="1" spans="2:9">
      <c r="B867" s="82" t="str">
        <f>[2]自有船应收租金!B809</f>
        <v>Heung-A Manila</v>
      </c>
      <c r="C867" s="82" t="str">
        <f>[2]自有船应收租金!C809</f>
        <v>PAN</v>
      </c>
      <c r="D867" s="82" t="str">
        <f>[2]自有船应收租金!F809</f>
        <v>第02期</v>
      </c>
      <c r="E867" s="82" t="str">
        <f>[2]自有船应收租金!I809</f>
        <v>2020.04.07-2020.04.22</v>
      </c>
      <c r="F867" s="83">
        <f>[2]自有船应收租金!V809</f>
        <v>0</v>
      </c>
      <c r="G867" s="82">
        <f>[2]自有船应收租金!AA809</f>
        <v>80937.5</v>
      </c>
      <c r="H867" s="82">
        <f>IF([2]自有船应收租金!AB809="","",[2]自有船应收租金!AB809)</f>
        <v>80904.13</v>
      </c>
      <c r="I867" s="86">
        <f>[2]自有船应收租金!Y809</f>
        <v>0</v>
      </c>
    </row>
    <row r="868" s="59" customFormat="1" ht="12" customHeight="1" spans="2:9">
      <c r="B868" s="82" t="str">
        <f>[2]自有船应收租金!B810</f>
        <v>ACACIA LIBRA</v>
      </c>
      <c r="C868" s="82" t="str">
        <f>[2]自有船应收租金!C810</f>
        <v>CMS</v>
      </c>
      <c r="D868" s="82" t="str">
        <f>[2]自有船应收租金!F810</f>
        <v>第01期</v>
      </c>
      <c r="E868" s="82" t="str">
        <f>[2]自有船应收租金!I810</f>
        <v>2020.04.07-2020.04.22</v>
      </c>
      <c r="F868" s="83">
        <f>[2]自有船应收租金!V810</f>
        <v>0</v>
      </c>
      <c r="G868" s="82">
        <f>[2]自有船应收租金!AA810</f>
        <v>213551.934164384</v>
      </c>
      <c r="H868" s="82">
        <f>IF([2]自有船应收租金!AB810="","",[2]自有船应收租金!AB810)</f>
        <v>213551.93</v>
      </c>
      <c r="I868" s="86">
        <f>[2]自有船应收租金!Y810</f>
        <v>0</v>
      </c>
    </row>
    <row r="869" s="59" customFormat="1" ht="12" customHeight="1" spans="2:9">
      <c r="B869" s="82" t="str">
        <f>[2]自有船应收租金!B811</f>
        <v>JRS CORVUS</v>
      </c>
      <c r="C869" s="82" t="str">
        <f>[2]自有船应收租金!C811</f>
        <v>HEDE</v>
      </c>
      <c r="D869" s="82" t="str">
        <f>[2]自有船应收租金!F811</f>
        <v>第11期</v>
      </c>
      <c r="E869" s="82" t="str">
        <f>[2]自有船应收租金!I811</f>
        <v>2020.04.10-2020.04.25</v>
      </c>
      <c r="F869" s="83">
        <f>[2]自有船应收租金!V811</f>
        <v>0</v>
      </c>
      <c r="G869" s="82">
        <f>[2]自有船应收租金!AA811</f>
        <v>76256</v>
      </c>
      <c r="H869" s="82">
        <f>IF([2]自有船应收租金!AB811="","",[2]自有船应收租金!AB811)</f>
        <v>60000</v>
      </c>
      <c r="I869" s="86" t="str">
        <f>[2]自有船应收租金!Y811</f>
        <v>劳务费V.1910EW</v>
      </c>
    </row>
    <row r="870" s="59" customFormat="1" ht="12" customHeight="1" spans="2:9">
      <c r="B870" s="82" t="str">
        <f>[2]自有船应收租金!B812</f>
        <v>ACACIA LAN</v>
      </c>
      <c r="C870" s="82" t="str">
        <f>[2]自有船应收租金!C812</f>
        <v>STM</v>
      </c>
      <c r="D870" s="82" t="str">
        <f>[2]自有船应收租金!F812</f>
        <v>第10期</v>
      </c>
      <c r="E870" s="82" t="str">
        <f>[2]自有船应收租金!I812</f>
        <v>2020.04.11-2020.04.26</v>
      </c>
      <c r="F870" s="83">
        <f>[2]自有船应收租金!V812</f>
        <v>0</v>
      </c>
      <c r="G870" s="82">
        <f>[2]自有船应收租金!AA812</f>
        <v>60506.07</v>
      </c>
      <c r="H870" s="82">
        <f>IF([2]自有船应收租金!AB812="","",[2]自有船应收租金!AB812)</f>
        <v>60506.07</v>
      </c>
      <c r="I870" s="86" t="str">
        <f>[2]自有船应收租金!Y812</f>
        <v>船东费</v>
      </c>
    </row>
    <row r="871" s="59" customFormat="1" ht="12" customHeight="1" spans="2:9">
      <c r="B871" s="82" t="str">
        <f>[2]自有船应收租金!B813</f>
        <v>ACACIA MING</v>
      </c>
      <c r="C871" s="82" t="str">
        <f>[2]自有船应收租金!C813</f>
        <v>TYS</v>
      </c>
      <c r="D871" s="82" t="str">
        <f>[2]自有船应收租金!F813</f>
        <v>第02期</v>
      </c>
      <c r="E871" s="82" t="str">
        <f>[2]自有船应收租金!I813</f>
        <v>2020.04.16-2020.05.01</v>
      </c>
      <c r="F871" s="83">
        <f>[2]自有船应收租金!V813</f>
        <v>0</v>
      </c>
      <c r="G871" s="82">
        <f>[2]自有船应收租金!AA813</f>
        <v>74944.9058219178</v>
      </c>
      <c r="H871" s="82">
        <f>IF([2]自有船应收租金!AB813="","",[2]自有船应收租金!AB813)</f>
        <v>74931.53</v>
      </c>
      <c r="I871" s="86" t="str">
        <f>[2]自有船应收租金!Y813</f>
        <v>1.25%佣金</v>
      </c>
    </row>
    <row r="872" s="59" customFormat="1" ht="12" customHeight="1" spans="2:9">
      <c r="B872" s="82" t="str">
        <f>[2]自有船应收租金!B814</f>
        <v>ACACIA HAWK</v>
      </c>
      <c r="C872" s="82" t="str">
        <f>[2]自有船应收租金!C814</f>
        <v>CMS</v>
      </c>
      <c r="D872" s="82" t="str">
        <f>[2]自有船应收租金!F814</f>
        <v>第55期</v>
      </c>
      <c r="E872" s="82" t="str">
        <f>[2]自有船应收租金!I814</f>
        <v>2020.04.17-2020.05.02</v>
      </c>
      <c r="F872" s="83">
        <f>[2]自有船应收租金!V814</f>
        <v>0</v>
      </c>
      <c r="G872" s="82">
        <f>[2]自有船应收租金!AA814</f>
        <v>75542.4657534247</v>
      </c>
      <c r="H872" s="82">
        <f>IF([2]自有船应收租金!AB814="","",[2]自有船应收租金!AB814)</f>
        <v>75518.59</v>
      </c>
      <c r="I872" s="86">
        <f>[2]自有船应收租金!Y814</f>
        <v>0</v>
      </c>
    </row>
    <row r="873" s="59" customFormat="1" ht="12" customHeight="1" spans="2:9">
      <c r="B873" s="82" t="str">
        <f>[2]自有船应收租金!B815</f>
        <v>ACACIA VIRGO</v>
      </c>
      <c r="C873" s="82" t="str">
        <f>[2]自有船应收租金!C815</f>
        <v>SCP</v>
      </c>
      <c r="D873" s="82" t="str">
        <f>[2]自有船应收租金!F815</f>
        <v>第03期</v>
      </c>
      <c r="E873" s="82" t="str">
        <f>[2]自有船应收租金!I815</f>
        <v>2020.04.18-2020.05.03</v>
      </c>
      <c r="F873" s="83">
        <f>[2]自有船应收租金!V815</f>
        <v>0</v>
      </c>
      <c r="G873" s="82">
        <f>[2]自有船应收租金!AA815</f>
        <v>84087.5</v>
      </c>
      <c r="H873" s="82">
        <f>IF([2]自有船应收租金!AB815="","",[2]自有船应收租金!AB815)</f>
        <v>83714.13</v>
      </c>
      <c r="I873" s="86" t="str">
        <f>[2]自有船应收租金!Y815</f>
        <v>1.25%佣金</v>
      </c>
    </row>
    <row r="874" s="59" customFormat="1" ht="12" customHeight="1" spans="2:9">
      <c r="B874" s="82" t="str">
        <f>[2]自有船应收租金!B816</f>
        <v>LISBOA</v>
      </c>
      <c r="C874" s="82" t="str">
        <f>[2]自有船应收租金!C816</f>
        <v>APL</v>
      </c>
      <c r="D874" s="82" t="str">
        <f>[2]自有船应收租金!F816</f>
        <v>第07期</v>
      </c>
      <c r="E874" s="82" t="str">
        <f>[2]自有船应收租金!I816</f>
        <v>2020.04.18-2020.05.03</v>
      </c>
      <c r="F874" s="83">
        <f>[2]自有船应收租金!V816</f>
        <v>0</v>
      </c>
      <c r="G874" s="82">
        <f>[2]自有船应收租金!AA816</f>
        <v>73435.2739726027</v>
      </c>
      <c r="H874" s="82">
        <f>IF([2]自有船应收租金!AB816="","",[2]自有船应收租金!AB816)</f>
        <v>23954.67</v>
      </c>
      <c r="I874" s="86" t="str">
        <f>[2]自有船应收租金!Y816</f>
        <v>油样检测费</v>
      </c>
    </row>
    <row r="875" s="59" customFormat="1" ht="12" customHeight="1" spans="2:9">
      <c r="B875" s="82" t="str">
        <f>[2]自有船应收租金!B817</f>
        <v>ACACIA TAURUS</v>
      </c>
      <c r="C875" s="82" t="str">
        <f>[2]自有船应收租金!C817</f>
        <v>STM</v>
      </c>
      <c r="D875" s="82" t="str">
        <f>[2]自有船应收租金!F817</f>
        <v>第02期</v>
      </c>
      <c r="E875" s="82" t="str">
        <f>[2]自有船应收租金!I817</f>
        <v>2020.04.19-2020.05.04</v>
      </c>
      <c r="F875" s="83">
        <f>[2]自有船应收租金!V817</f>
        <v>0</v>
      </c>
      <c r="G875" s="82">
        <f>[2]自有船应收租金!AA817</f>
        <v>37616.52161</v>
      </c>
      <c r="H875" s="82">
        <f>IF([2]自有船应收租金!AB817="","",[2]自有船应收租金!AB817)</f>
        <v>37616.52</v>
      </c>
      <c r="I875" s="86" t="str">
        <f>[2]自有船应收租金!Y817</f>
        <v>停租 4.20 0122-4.24 1542 4.5972天 </v>
      </c>
    </row>
    <row r="876" s="59" customFormat="1" ht="12" customHeight="1" spans="2:9">
      <c r="B876" s="82" t="str">
        <f>[2]自有船应收租金!B818</f>
        <v>Heung-A Singapore</v>
      </c>
      <c r="C876" s="82" t="str">
        <f>[2]自有船应收租金!C818</f>
        <v>SNL</v>
      </c>
      <c r="D876" s="82" t="str">
        <f>[2]自有船应收租金!F818</f>
        <v>第13期</v>
      </c>
      <c r="E876" s="82" t="str">
        <f>[2]自有船应收租金!I818</f>
        <v>2020.04.19-2020.05.04</v>
      </c>
      <c r="F876" s="83">
        <f>[2]自有船应收租金!V818</f>
        <v>0</v>
      </c>
      <c r="G876" s="82">
        <f>[2]自有船应收租金!AA818</f>
        <v>79825</v>
      </c>
      <c r="H876" s="82">
        <f>IF([2]自有船应收租金!AB818="","",[2]自有船应收租金!AB818)</f>
        <v>79799.02</v>
      </c>
      <c r="I876" s="86">
        <f>[2]自有船应收租金!Y818</f>
        <v>0</v>
      </c>
    </row>
    <row r="877" s="59" customFormat="1" ht="12" customHeight="1" spans="2:9">
      <c r="B877" s="82" t="str">
        <f>[2]自有船应收租金!B819</f>
        <v>ACACIA MAKOTO</v>
      </c>
      <c r="C877" s="82" t="str">
        <f>[2]自有船应收租金!C819</f>
        <v>STM</v>
      </c>
      <c r="D877" s="82" t="str">
        <f>[2]自有船应收租金!F819</f>
        <v>第45期</v>
      </c>
      <c r="E877" s="82" t="str">
        <f>[2]自有船应收租金!I819</f>
        <v>2020.04.19-2020.05.04</v>
      </c>
      <c r="F877" s="83">
        <f>[2]自有船应收租金!V819</f>
        <v>0</v>
      </c>
      <c r="G877" s="82">
        <f>[2]自有船应收租金!AA819</f>
        <v>91200</v>
      </c>
      <c r="H877" s="82">
        <f>IF([2]自有船应收租金!AB819="","",[2]自有船应收租金!AB819)</f>
        <v>91200</v>
      </c>
      <c r="I877" s="86">
        <f>[2]自有船应收租金!Y819</f>
        <v>0</v>
      </c>
    </row>
    <row r="878" s="59" customFormat="1" ht="12" customHeight="1" spans="2:9">
      <c r="B878" s="82" t="str">
        <f>[2]自有船应收租金!B820</f>
        <v>ACACIA ARIES</v>
      </c>
      <c r="C878" s="82" t="str">
        <f>[2]自有船应收租金!C820</f>
        <v>STM</v>
      </c>
      <c r="D878" s="82" t="str">
        <f>[2]自有船应收租金!F820</f>
        <v>第05期</v>
      </c>
      <c r="E878" s="82" t="str">
        <f>[2]自有船应收租金!I820</f>
        <v>2020.04.20-2020.05.05</v>
      </c>
      <c r="F878" s="83">
        <f>[2]自有船应收租金!V820</f>
        <v>0</v>
      </c>
      <c r="G878" s="82">
        <f>[2]自有船应收租金!AA820</f>
        <v>60650</v>
      </c>
      <c r="H878" s="82">
        <f>IF([2]自有船应收租金!AB820="","",[2]自有船应收租金!AB820)</f>
        <v>60650</v>
      </c>
      <c r="I878" s="86">
        <f>[2]自有船应收租金!Y820</f>
        <v>0</v>
      </c>
    </row>
    <row r="879" s="59" customFormat="1" ht="12" customHeight="1" spans="2:9">
      <c r="B879" s="82" t="str">
        <f>[2]自有船应收租金!B821</f>
        <v>JRS CARINA</v>
      </c>
      <c r="C879" s="82" t="str">
        <f>[2]自有船应收租金!C821</f>
        <v>CCL</v>
      </c>
      <c r="D879" s="82" t="str">
        <f>[2]自有船应收租金!F821</f>
        <v>第45期</v>
      </c>
      <c r="E879" s="82" t="str">
        <f>[2]自有船应收租金!I821</f>
        <v>2020.04.20-2020.05.05</v>
      </c>
      <c r="F879" s="83">
        <f>[2]自有船应收租金!V821</f>
        <v>0</v>
      </c>
      <c r="G879" s="82">
        <f>[2]自有船应收租金!AA821</f>
        <v>69776.7106666667</v>
      </c>
      <c r="H879" s="82">
        <f>IF([2]自有船应收租金!AB821="","",[2]自有船应收租金!AB821)</f>
        <v>69779.43</v>
      </c>
      <c r="I879" s="86" t="str">
        <f>[2]自有船应收租金!Y821</f>
        <v>船东费/停租 ( Apr.14.07:42--09:42 0.08333天 )   </v>
      </c>
    </row>
    <row r="880" s="59" customFormat="1" ht="12" customHeight="1" spans="2:9">
      <c r="B880" s="82" t="str">
        <f>[2]自有船应收租金!B822</f>
        <v>Heung-A Jakarta </v>
      </c>
      <c r="C880" s="82" t="str">
        <f>[2]自有船应收租金!C822</f>
        <v>DYS</v>
      </c>
      <c r="D880" s="82" t="str">
        <f>[2]自有船应收租金!F822</f>
        <v>第03期</v>
      </c>
      <c r="E880" s="82" t="str">
        <f>[2]自有船应收租金!I822</f>
        <v>2020.04.21-2020.05.06</v>
      </c>
      <c r="F880" s="83">
        <f>[2]自有船应收租金!V822</f>
        <v>0</v>
      </c>
      <c r="G880" s="82">
        <f>[2]自有船应收租金!AA822</f>
        <v>76288.72</v>
      </c>
      <c r="H880" s="82">
        <f>IF([2]自有船应收租金!AB822="","",[2]自有船应收租金!AB822)</f>
        <v>76265.23</v>
      </c>
      <c r="I880" s="86" t="str">
        <f>[2]自有船应收租金!Y822</f>
        <v>1.25%佣金/船东费</v>
      </c>
    </row>
    <row r="881" s="59" customFormat="1" ht="12" customHeight="1" spans="2:9">
      <c r="B881" s="82" t="str">
        <f>[2]自有船应收租金!B823</f>
        <v>Heung-A Manila</v>
      </c>
      <c r="C881" s="82" t="str">
        <f>[2]自有船应收租金!C823</f>
        <v>PAN</v>
      </c>
      <c r="D881" s="82" t="str">
        <f>[2]自有船应收租金!F823</f>
        <v>第03期</v>
      </c>
      <c r="E881" s="82" t="str">
        <f>[2]自有船应收租金!I823</f>
        <v>2020.04.22-2020.05.07</v>
      </c>
      <c r="F881" s="83">
        <f>[2]自有船应收租金!V823</f>
        <v>0</v>
      </c>
      <c r="G881" s="82">
        <f>[2]自有船应收租金!AA823</f>
        <v>80937.5</v>
      </c>
      <c r="H881" s="82">
        <f>IF([2]自有船应收租金!AB823="","",[2]自有船应收租金!AB823)</f>
        <v>80904.13</v>
      </c>
      <c r="I881" s="86">
        <f>[2]自有船应收租金!Y823</f>
        <v>0</v>
      </c>
    </row>
    <row r="882" s="59" customFormat="1" ht="12" customHeight="1" spans="2:9">
      <c r="B882" s="82" t="str">
        <f>[2]自有船应收租金!B824</f>
        <v>ACACIA LIBRA</v>
      </c>
      <c r="C882" s="82" t="str">
        <f>[2]自有船应收租金!C824</f>
        <v>CMS</v>
      </c>
      <c r="D882" s="82" t="str">
        <f>[2]自有船应收租金!F824</f>
        <v>第02期</v>
      </c>
      <c r="E882" s="82" t="str">
        <f>[2]自有船应收租金!I824</f>
        <v>2020.04.22-2020.05.07</v>
      </c>
      <c r="F882" s="83">
        <f>[2]自有船应收租金!V824</f>
        <v>0</v>
      </c>
      <c r="G882" s="82">
        <f>[2]自有船应收租金!AA824</f>
        <v>89338.3561643836</v>
      </c>
      <c r="H882" s="82">
        <f>IF([2]自有船应收租金!AB824="","",[2]自有船应收租金!AB824)</f>
        <v>89294.99</v>
      </c>
      <c r="I882" s="86">
        <f>[2]自有船应收租金!Y824</f>
        <v>0</v>
      </c>
    </row>
    <row r="883" s="59" customFormat="1" ht="12" customHeight="1" spans="2:9">
      <c r="B883" s="82" t="str">
        <f>[2]自有船应收租金!B825</f>
        <v>JRS CORVUS</v>
      </c>
      <c r="C883" s="82" t="str">
        <f>[2]自有船应收租金!C825</f>
        <v>HEDE</v>
      </c>
      <c r="D883" s="82" t="str">
        <f>[2]自有船应收租金!F825</f>
        <v>prefinal</v>
      </c>
      <c r="E883" s="82" t="str">
        <f>[2]自有船应收租金!I825</f>
        <v>2020.04.25-2020.05.12</v>
      </c>
      <c r="F883" s="83">
        <f>[2]自有船应收租金!V825</f>
        <v>0</v>
      </c>
      <c r="G883" s="82">
        <f>[2]自有船应收租金!AA825</f>
        <v>-15073.7114</v>
      </c>
      <c r="H883" s="82">
        <f>IF([2]自有船应收租金!AB825="","",[2]自有船应收租金!AB825)</f>
        <v>-15073.71</v>
      </c>
      <c r="I883" s="86" t="str">
        <f>[2]自有船应收租金!Y825</f>
        <v>停租（2020.03.22 1400 -03.24 1445 2.03125天）/（3.31 0900-1000 0.04166天）/船东预留/船东费/劳务费V.1912EW+1913E</v>
      </c>
    </row>
    <row r="884" s="59" customFormat="1" ht="12" customHeight="1" spans="2:9">
      <c r="B884" s="82" t="str">
        <f>[2]自有船应收租金!B826</f>
        <v>JRS CORVUS</v>
      </c>
      <c r="C884" s="82" t="str">
        <f>[2]自有船应收租金!C826</f>
        <v>HEDE</v>
      </c>
      <c r="D884" s="82" t="str">
        <f>[2]自有船应收租金!F826</f>
        <v>final</v>
      </c>
      <c r="E884" s="82" t="str">
        <f>[2]自有船应收租金!I826</f>
        <v>2020.04.25-2020.05.12</v>
      </c>
      <c r="F884" s="83">
        <f>[2]自有船应收租金!V826</f>
        <v>0</v>
      </c>
      <c r="G884" s="82">
        <f>[2]自有船应收租金!AA826</f>
        <v>5000</v>
      </c>
      <c r="H884" s="82">
        <f>IF([2]自有船应收租金!AB826="","",[2]自有船应收租金!AB826)</f>
        <v>21256.12</v>
      </c>
      <c r="I884" s="86" t="str">
        <f>[2]自有船应收租金!Y826</f>
        <v>船东预留返还</v>
      </c>
    </row>
    <row r="885" s="59" customFormat="1" ht="12" customHeight="1" spans="2:9">
      <c r="B885" s="82" t="str">
        <f>[2]自有船应收租金!B827</f>
        <v>ACACIA REI</v>
      </c>
      <c r="C885" s="82" t="str">
        <f>[2]自有船应收租金!C827</f>
        <v>STM</v>
      </c>
      <c r="D885" s="82" t="str">
        <f>[2]自有船应收租金!F827</f>
        <v>第01期</v>
      </c>
      <c r="E885" s="82" t="str">
        <f>[2]自有船应收租金!I827</f>
        <v>2020.04.24-2020.05.09</v>
      </c>
      <c r="F885" s="83">
        <f>[2]自有船应收租金!V827</f>
        <v>0</v>
      </c>
      <c r="G885" s="82">
        <f>[2]自有船应收租金!AA827</f>
        <v>362062.17</v>
      </c>
      <c r="H885" s="82">
        <f>IF([2]自有船应收租金!AB827="","",[2]自有船应收租金!AB827)</f>
        <v>362062.41</v>
      </c>
      <c r="I885" s="86">
        <f>[2]自有船应收租金!Y827</f>
        <v>0</v>
      </c>
    </row>
    <row r="886" s="59" customFormat="1" ht="12" customHeight="1" spans="2:9">
      <c r="B886" s="82" t="str">
        <f>[2]自有船应收租金!B828</f>
        <v>ACACIA LAN</v>
      </c>
      <c r="C886" s="82" t="str">
        <f>[2]自有船应收租金!C828</f>
        <v>STM</v>
      </c>
      <c r="D886" s="82" t="str">
        <f>[2]自有船应收租金!F828</f>
        <v>第11期</v>
      </c>
      <c r="E886" s="82" t="str">
        <f>[2]自有船应收租金!I828</f>
        <v>2020.04.26-2020.05.11</v>
      </c>
      <c r="F886" s="83">
        <f>[2]自有船应收租金!V828</f>
        <v>0</v>
      </c>
      <c r="G886" s="82">
        <f>[2]自有船应收租金!AA828</f>
        <v>60084.26</v>
      </c>
      <c r="H886" s="82">
        <f>IF([2]自有船应收租金!AB828="","",[2]自有船应收租金!AB828)</f>
        <v>60084.26</v>
      </c>
      <c r="I886" s="86" t="str">
        <f>[2]自有船应收租金!Y828</f>
        <v>船东费</v>
      </c>
    </row>
    <row r="887" s="59" customFormat="1" ht="12" customHeight="1" spans="2:9">
      <c r="B887" s="82" t="str">
        <f>[2]自有船应收租金!B829</f>
        <v>ACACIA MING</v>
      </c>
      <c r="C887" s="82" t="str">
        <f>[2]自有船应收租金!C829</f>
        <v>TYS</v>
      </c>
      <c r="D887" s="82" t="str">
        <f>[2]自有船应收租金!F829</f>
        <v>第03期</v>
      </c>
      <c r="E887" s="82" t="str">
        <f>[2]自有船应收租金!I829</f>
        <v>2020.05.01-2020.05.16</v>
      </c>
      <c r="F887" s="83">
        <f>[2]自有船应收租金!V829</f>
        <v>0</v>
      </c>
      <c r="G887" s="82">
        <f>[2]自有船应收租金!AA829</f>
        <v>74944.9058219178</v>
      </c>
      <c r="H887" s="82">
        <f>IF([2]自有船应收租金!AB829="","",[2]自有船应收租金!AB829)</f>
        <v>74931.53</v>
      </c>
      <c r="I887" s="86" t="str">
        <f>[2]自有船应收租金!Y829</f>
        <v>1.25%佣金</v>
      </c>
    </row>
    <row r="888" s="59" customFormat="1" ht="12" customHeight="1" spans="2:9">
      <c r="B888" s="82" t="str">
        <f>[2]自有船应收租金!B830</f>
        <v>ACACIA HAWK</v>
      </c>
      <c r="C888" s="82" t="str">
        <f>[2]自有船应收租金!C830</f>
        <v>CMS</v>
      </c>
      <c r="D888" s="82" t="str">
        <f>[2]自有船应收租金!F830</f>
        <v>第56期</v>
      </c>
      <c r="E888" s="82" t="str">
        <f>[2]自有船应收租金!I830</f>
        <v>2020.05.02-2020.05.17</v>
      </c>
      <c r="F888" s="83">
        <f>[2]自有船应收租金!V830</f>
        <v>0</v>
      </c>
      <c r="G888" s="82">
        <f>[2]自有船应收租金!AA830</f>
        <v>66695.9021707449</v>
      </c>
      <c r="H888" s="82">
        <f>IF([2]自有船应收租金!AB830="","",[2]自有船应收租金!AB830)</f>
        <v>66672.03</v>
      </c>
      <c r="I888" s="86" t="str">
        <f>[2]自有船应收租金!Y830</f>
        <v>停租（2020.03.18 1010-3.19 1320 1.1319天）/（2020.03.09 2200-2322 0.0569天）</v>
      </c>
    </row>
    <row r="889" s="59" customFormat="1" ht="12" customHeight="1" spans="2:9">
      <c r="B889" s="82" t="str">
        <f>[2]自有船应收租金!B831</f>
        <v>LISBOA</v>
      </c>
      <c r="C889" s="82" t="str">
        <f>[2]自有船应收租金!C831</f>
        <v>APL</v>
      </c>
      <c r="D889" s="82" t="str">
        <f>[2]自有船应收租金!F831</f>
        <v>prefinal</v>
      </c>
      <c r="E889" s="82" t="str">
        <f>[2]自有船应收租金!I831</f>
        <v>2020.05.03-2020.05.04</v>
      </c>
      <c r="F889" s="83">
        <f>[2]自有船应收租金!V831</f>
        <v>0</v>
      </c>
      <c r="G889" s="82">
        <f>[2]自有船应收租金!AA831</f>
        <v>54224.8899315069</v>
      </c>
      <c r="H889" s="82">
        <f>IF([2]自有船应收租金!AB831="","",[2]自有船应收租金!AB831)</f>
        <v>47483.36</v>
      </c>
      <c r="I889" s="86" t="str">
        <f>[2]自有船应收租金!Y831</f>
        <v>油样检测费/船东费/船员劳务费2.17-3.21-4.11-5.04/交船检验费</v>
      </c>
    </row>
    <row r="890" s="59" customFormat="1" ht="12" customHeight="1" spans="2:9">
      <c r="B890" s="82" t="str">
        <f>[2]自有船应收租金!B832</f>
        <v>LISBOA</v>
      </c>
      <c r="C890" s="82" t="str">
        <f>[2]自有船应收租金!C832</f>
        <v>APL</v>
      </c>
      <c r="D890" s="82" t="str">
        <f>[2]自有船应收租金!F832</f>
        <v>final</v>
      </c>
      <c r="E890" s="82" t="str">
        <f>[2]自有船应收租金!I832</f>
        <v>2020.05.03-2020.05.04</v>
      </c>
      <c r="F890" s="83">
        <f>[2]自有船应收租金!V832</f>
        <v>0</v>
      </c>
      <c r="G890" s="82">
        <f>[2]自有船应收租金!AA832</f>
        <v>10071.78</v>
      </c>
      <c r="H890" s="82">
        <f>IF([2]自有船应收租金!AB832="","",[2]自有船应收租金!AB832)</f>
        <v>10058.41</v>
      </c>
      <c r="I890" s="86" t="str">
        <f>[2]自有船应收租金!Y832</f>
        <v>船东预留返还/污油水费/还船检验费</v>
      </c>
    </row>
    <row r="891" s="59" customFormat="1" ht="12" customHeight="1" spans="2:9">
      <c r="B891" s="82" t="str">
        <f>[2]自有船应收租金!B833</f>
        <v>ACACIA VIRGO</v>
      </c>
      <c r="C891" s="82" t="str">
        <f>[2]自有船应收租金!C833</f>
        <v>SCP</v>
      </c>
      <c r="D891" s="82" t="str">
        <f>[2]自有船应收租金!F833</f>
        <v>第04期</v>
      </c>
      <c r="E891" s="82" t="str">
        <f>[2]自有船应收租金!I833</f>
        <v>2020.05.03-2020.05.18</v>
      </c>
      <c r="F891" s="83">
        <f>[2]自有船应收租金!V833</f>
        <v>0</v>
      </c>
      <c r="G891" s="82">
        <f>[2]自有船应收租金!AA833</f>
        <v>43480.8153424658</v>
      </c>
      <c r="H891" s="82">
        <f>IF([2]自有船应收租金!AB833="","",[2]自有船应收租金!AB833)</f>
        <v>44507.44</v>
      </c>
      <c r="I891" s="86" t="str">
        <f>[2]自有船应收租金!Y833</f>
        <v>1.25%佣金/五一空置(暂扣7天全额租金） </v>
      </c>
    </row>
    <row r="892" s="59" customFormat="1" ht="12" customHeight="1" spans="2:9">
      <c r="B892" s="82" t="str">
        <f>[2]自有船应收租金!B834</f>
        <v>ACACIA TAURUS</v>
      </c>
      <c r="C892" s="82" t="str">
        <f>[2]自有船应收租金!C834</f>
        <v>STM</v>
      </c>
      <c r="D892" s="82" t="str">
        <f>[2]自有船应收租金!F834</f>
        <v>PREFINAL</v>
      </c>
      <c r="E892" s="82" t="str">
        <f>[2]自有船应收租金!I834</f>
        <v>2020.05.04-2020.05.10</v>
      </c>
      <c r="F892" s="83">
        <f>[2]自有船应收租金!V834</f>
        <v>0</v>
      </c>
      <c r="G892" s="82">
        <f>[2]自有船应收租金!AA834</f>
        <v>-80818.9663</v>
      </c>
      <c r="H892" s="82">
        <f>IF([2]自有船应收租金!AB834="","",[2]自有船应收租金!AB834)</f>
        <v>-80818.97</v>
      </c>
      <c r="I892" s="86" t="str">
        <f>[2]自有船应收租金!Y834</f>
        <v>船东费</v>
      </c>
    </row>
    <row r="893" s="59" customFormat="1" ht="12" customHeight="1" spans="2:9">
      <c r="B893" s="82" t="str">
        <f>[2]自有船应收租金!B835</f>
        <v>Heung-A Singapore</v>
      </c>
      <c r="C893" s="82" t="str">
        <f>[2]自有船应收租金!C835</f>
        <v>SNL</v>
      </c>
      <c r="D893" s="82" t="str">
        <f>[2]自有船应收租金!F835</f>
        <v>第14期</v>
      </c>
      <c r="E893" s="82" t="str">
        <f>[2]自有船应收租金!I835</f>
        <v>2020.05.04-2020.05.19</v>
      </c>
      <c r="F893" s="83">
        <f>[2]自有船应收租金!V835</f>
        <v>0</v>
      </c>
      <c r="G893" s="82">
        <f>[2]自有船应收租金!AA835</f>
        <v>79825</v>
      </c>
      <c r="H893" s="82">
        <f>IF([2]自有船应收租金!AB835="","",[2]自有船应收租金!AB835)</f>
        <v>79798.99</v>
      </c>
      <c r="I893" s="86">
        <f>[2]自有船应收租金!Y835</f>
        <v>0</v>
      </c>
    </row>
    <row r="894" s="59" customFormat="1" ht="12" customHeight="1" spans="2:9">
      <c r="B894" s="82" t="str">
        <f>[2]自有船应收租金!B836</f>
        <v>ACACIA MAKOTO</v>
      </c>
      <c r="C894" s="82" t="str">
        <f>[2]自有船应收租金!C836</f>
        <v>STM</v>
      </c>
      <c r="D894" s="82" t="str">
        <f>[2]自有船应收租金!F836</f>
        <v>第46期</v>
      </c>
      <c r="E894" s="82" t="str">
        <f>[2]自有船应收租金!I836</f>
        <v>2020.05.04-2020.05.19</v>
      </c>
      <c r="F894" s="83">
        <f>[2]自有船应收租金!V836</f>
        <v>0</v>
      </c>
      <c r="G894" s="82">
        <f>[2]自有船应收租金!AA836</f>
        <v>89460.52</v>
      </c>
      <c r="H894" s="82">
        <f>IF([2]自有船应收租金!AB836="","",[2]自有船应收租金!AB836)</f>
        <v>89460.52</v>
      </c>
      <c r="I894" s="86" t="str">
        <f>[2]自有船应收租金!Y836</f>
        <v>船东费</v>
      </c>
    </row>
    <row r="895" s="59" customFormat="1" ht="12" customHeight="1" spans="2:9">
      <c r="B895" s="82" t="str">
        <f>[2]自有船应收租金!B837</f>
        <v>ACACIA ARIES</v>
      </c>
      <c r="C895" s="82" t="str">
        <f>[2]自有船应收租金!C837</f>
        <v>STM</v>
      </c>
      <c r="D895" s="82" t="str">
        <f>[2]自有船应收租金!F837</f>
        <v>第06期</v>
      </c>
      <c r="E895" s="82" t="str">
        <f>[2]自有船应收租金!I837</f>
        <v>2020.05.05-2020.05.20</v>
      </c>
      <c r="F895" s="83">
        <f>[2]自有船应收租金!V837</f>
        <v>0</v>
      </c>
      <c r="G895" s="82">
        <f>[2]自有船应收租金!AA837</f>
        <v>60650</v>
      </c>
      <c r="H895" s="82">
        <f>IF([2]自有船应收租金!AB837="","",[2]自有船应收租金!AB837)</f>
        <v>60650</v>
      </c>
      <c r="I895" s="86">
        <f>[2]自有船应收租金!Y837</f>
        <v>0</v>
      </c>
    </row>
    <row r="896" s="59" customFormat="1" ht="12" customHeight="1" spans="2:9">
      <c r="B896" s="82" t="str">
        <f>[2]自有船应收租金!B838</f>
        <v>JRS CARINA</v>
      </c>
      <c r="C896" s="82" t="str">
        <f>[2]自有船应收租金!C838</f>
        <v>CCL</v>
      </c>
      <c r="D896" s="82" t="str">
        <f>[2]自有船应收租金!F838</f>
        <v>第46期</v>
      </c>
      <c r="E896" s="82" t="str">
        <f>[2]自有船应收租金!I838</f>
        <v>2020.05.05-2020.05.20</v>
      </c>
      <c r="F896" s="83">
        <f>[2]自有船应收租金!V838</f>
        <v>0</v>
      </c>
      <c r="G896" s="82">
        <f>[2]自有船应收租金!AA838</f>
        <v>70600</v>
      </c>
      <c r="H896" s="82">
        <f>IF([2]自有船应收租金!AB838="","",[2]自有船应收租金!AB838)</f>
        <v>70597.6</v>
      </c>
      <c r="I896" s="86">
        <f>[2]自有船应收租金!Y838</f>
        <v>0</v>
      </c>
    </row>
    <row r="897" s="59" customFormat="1" ht="12" customHeight="1" spans="2:9">
      <c r="B897" s="82" t="str">
        <f>[2]自有船应收租金!B839</f>
        <v>Heung-A Jakarta </v>
      </c>
      <c r="C897" s="82" t="str">
        <f>[2]自有船应收租金!C839</f>
        <v>DYS</v>
      </c>
      <c r="D897" s="82" t="str">
        <f>[2]自有船应收租金!F839</f>
        <v>第04期</v>
      </c>
      <c r="E897" s="82" t="str">
        <f>[2]自有船应收租金!I839</f>
        <v>2020.05.06-2020.05.21</v>
      </c>
      <c r="F897" s="83">
        <f>[2]自有船应收租金!V839</f>
        <v>0</v>
      </c>
      <c r="G897" s="82">
        <f>[2]自有船应收租金!AA839</f>
        <v>79956.25</v>
      </c>
      <c r="H897" s="82">
        <f>IF([2]自有船应收租金!AB839="","",[2]自有船应收租金!AB839)</f>
        <v>79932.75</v>
      </c>
      <c r="I897" s="86" t="str">
        <f>[2]自有船应收租金!Y839</f>
        <v>1.25%佣金</v>
      </c>
    </row>
    <row r="898" s="59" customFormat="1" ht="12" customHeight="1" spans="2:9">
      <c r="B898" s="82" t="str">
        <f>[2]自有船应收租金!B840</f>
        <v>Heung-A Manila</v>
      </c>
      <c r="C898" s="82" t="str">
        <f>[2]自有船应收租金!C840</f>
        <v>PAN</v>
      </c>
      <c r="D898" s="82" t="str">
        <f>[2]自有船应收租金!F840</f>
        <v>第04期</v>
      </c>
      <c r="E898" s="82" t="str">
        <f>[2]自有船应收租金!I840</f>
        <v>2020.05.07-2020.05.22</v>
      </c>
      <c r="F898" s="83">
        <f>[2]自有船应收租金!V840</f>
        <v>0</v>
      </c>
      <c r="G898" s="82">
        <f>[2]自有船应收租金!AA840</f>
        <v>80937.5</v>
      </c>
      <c r="H898" s="82">
        <f>IF([2]自有船应收租金!AB840="","",[2]自有船应收租金!AB840)</f>
        <v>80904.13</v>
      </c>
      <c r="I898" s="86">
        <f>[2]自有船应收租金!Y840</f>
        <v>0</v>
      </c>
    </row>
    <row r="899" s="59" customFormat="1" ht="12" customHeight="1" spans="2:9">
      <c r="B899" s="82" t="str">
        <f>[2]自有船应收租金!B841</f>
        <v>ACACIA LIBRA</v>
      </c>
      <c r="C899" s="82" t="str">
        <f>[2]自有船应收租金!C841</f>
        <v>CMS</v>
      </c>
      <c r="D899" s="82" t="str">
        <f>[2]自有船应收租金!F841</f>
        <v>第03期</v>
      </c>
      <c r="E899" s="82" t="str">
        <f>[2]自有船应收租金!I841</f>
        <v>2020.05.07-2020.05.22</v>
      </c>
      <c r="F899" s="83">
        <f>[2]自有船应收租金!V841</f>
        <v>0</v>
      </c>
      <c r="G899" s="82">
        <f>[2]自有船应收租金!AA841</f>
        <v>89338.3561643836</v>
      </c>
      <c r="H899" s="82">
        <f>IF([2]自有船应收租金!AB841="","",[2]自有船应收租金!AB841)</f>
        <v>89304.99</v>
      </c>
      <c r="I899" s="86">
        <f>[2]自有船应收租金!Y841</f>
        <v>0</v>
      </c>
    </row>
    <row r="900" s="59" customFormat="1" ht="12" customHeight="1" spans="2:9">
      <c r="B900" s="82" t="str">
        <f>[2]自有船应收租金!B842</f>
        <v>LISBOA</v>
      </c>
      <c r="C900" s="82" t="str">
        <f>[2]自有船应收租金!C842</f>
        <v>STM</v>
      </c>
      <c r="D900" s="82" t="str">
        <f>[2]自有船应收租金!F842</f>
        <v>第01期</v>
      </c>
      <c r="E900" s="82" t="str">
        <f>[2]自有船应收租金!I842</f>
        <v>2020.05.09-2020.05.24</v>
      </c>
      <c r="F900" s="83">
        <f>[2]自有船应收租金!V842</f>
        <v>0</v>
      </c>
      <c r="G900" s="82">
        <f>[2]自有船应收租金!AA842</f>
        <v>170520</v>
      </c>
      <c r="H900" s="82">
        <f>IF([2]自有船应收租金!AB842="","",[2]自有船应收租金!AB842)</f>
        <v>170520</v>
      </c>
      <c r="I900" s="86">
        <f>[2]自有船应收租金!Y842</f>
        <v>0</v>
      </c>
    </row>
    <row r="901" s="59" customFormat="1" ht="12" customHeight="1" spans="2:9">
      <c r="B901" s="82" t="str">
        <f>[2]自有船应收租金!B843</f>
        <v>ACACIA REI</v>
      </c>
      <c r="C901" s="82" t="str">
        <f>[2]自有船应收租金!C843</f>
        <v>STM</v>
      </c>
      <c r="D901" s="82" t="str">
        <f>[2]自有船应收租金!F843</f>
        <v>第02期</v>
      </c>
      <c r="E901" s="82" t="str">
        <f>[2]自有船应收租金!I843</f>
        <v>2020.05.09-2020.05.24</v>
      </c>
      <c r="F901" s="83">
        <f>[2]自有船应收租金!V843</f>
        <v>0</v>
      </c>
      <c r="G901" s="82">
        <f>[2]自有船应收租金!AA843</f>
        <v>91200</v>
      </c>
      <c r="H901" s="82">
        <f>IF([2]自有船应收租金!AB843="","",[2]自有船应收租金!AB843)</f>
        <v>91200</v>
      </c>
      <c r="I901" s="86">
        <f>[2]自有船应收租金!Y843</f>
        <v>0</v>
      </c>
    </row>
    <row r="902" s="59" customFormat="1" ht="12" customHeight="1" spans="2:9">
      <c r="B902" s="82" t="str">
        <f>[2]自有船应收租金!B844</f>
        <v>ACACIA LAN</v>
      </c>
      <c r="C902" s="82" t="str">
        <f>[2]自有船应收租金!C844</f>
        <v>STM</v>
      </c>
      <c r="D902" s="82" t="str">
        <f>[2]自有船应收租金!F844</f>
        <v>第12期</v>
      </c>
      <c r="E902" s="82" t="str">
        <f>[2]自有船应收租金!I844</f>
        <v>2020.05.11-2020.05.26</v>
      </c>
      <c r="F902" s="83">
        <f>[2]自有船应收租金!V844</f>
        <v>0</v>
      </c>
      <c r="G902" s="82">
        <f>[2]自有船应收租金!AA844</f>
        <v>60650</v>
      </c>
      <c r="H902" s="82">
        <f>IF([2]自有船应收租金!AB844="","",[2]自有船应收租金!AB844)</f>
        <v>60650</v>
      </c>
      <c r="I902" s="86">
        <f>[2]自有船应收租金!Y844</f>
        <v>0</v>
      </c>
    </row>
    <row r="903" s="59" customFormat="1" ht="12" customHeight="1" spans="2:9">
      <c r="B903" s="82" t="str">
        <f>[2]自有船应收租金!B845</f>
        <v>ACACIA MING</v>
      </c>
      <c r="C903" s="82" t="str">
        <f>[2]自有船应收租金!C845</f>
        <v>TYS</v>
      </c>
      <c r="D903" s="82" t="str">
        <f>[2]自有船应收租金!F845</f>
        <v>第04期</v>
      </c>
      <c r="E903" s="82" t="str">
        <f>[2]自有船应收租金!I845</f>
        <v>2020.05.16-2020.05.31</v>
      </c>
      <c r="F903" s="83">
        <f>[2]自有船应收租金!V845</f>
        <v>0</v>
      </c>
      <c r="G903" s="82">
        <f>[2]自有船应收租金!AA845</f>
        <v>74944.9058219178</v>
      </c>
      <c r="H903" s="82">
        <f>IF([2]自有船应收租金!AB845="","",[2]自有船应收租金!AB845)</f>
        <v>74931.53</v>
      </c>
      <c r="I903" s="86" t="str">
        <f>[2]自有船应收租金!Y845</f>
        <v>1.25%佣金</v>
      </c>
    </row>
    <row r="904" s="59" customFormat="1" ht="12" customHeight="1" spans="2:9">
      <c r="B904" s="82" t="str">
        <f>[2]自有船应收租金!B846</f>
        <v>ACACIA HAWK</v>
      </c>
      <c r="C904" s="82" t="str">
        <f>[2]自有船应收租金!C846</f>
        <v>CMS</v>
      </c>
      <c r="D904" s="82" t="str">
        <f>[2]自有船应收租金!F846</f>
        <v>第57期</v>
      </c>
      <c r="E904" s="82" t="str">
        <f>[2]自有船应收租金!I846</f>
        <v>2020.05.17-2020.06.01</v>
      </c>
      <c r="F904" s="83">
        <f>[2]自有船应收租金!V846</f>
        <v>0</v>
      </c>
      <c r="G904" s="82">
        <f>[2]自有船应收租金!AA846</f>
        <v>75542.4657534247</v>
      </c>
      <c r="H904" s="82">
        <f>IF([2]自有船应收租金!AB846="","",[2]自有船应收租金!AB846)</f>
        <v>75518.59</v>
      </c>
      <c r="I904" s="86">
        <f>[2]自有船应收租金!Y846</f>
        <v>0</v>
      </c>
    </row>
    <row r="905" s="59" customFormat="1" ht="12" customHeight="1" spans="2:9">
      <c r="B905" s="82" t="str">
        <f>[2]自有船应收租金!B847</f>
        <v>ACACIA VIRGO</v>
      </c>
      <c r="C905" s="82" t="str">
        <f>[2]自有船应收租金!C847</f>
        <v>SCP</v>
      </c>
      <c r="D905" s="82" t="str">
        <f>[2]自有船应收租金!F847</f>
        <v>第05期</v>
      </c>
      <c r="E905" s="82" t="str">
        <f>[2]自有船应收租金!I847</f>
        <v>2020.05.18-2020.06.02</v>
      </c>
      <c r="F905" s="83">
        <f>[2]自有船应收租金!V847</f>
        <v>0</v>
      </c>
      <c r="G905" s="82">
        <f>[2]自有船应收租金!AA847</f>
        <v>90490.3878424657</v>
      </c>
      <c r="H905" s="82">
        <f>IF([2]自有船应收租金!AB847="","",[2]自有船应收租金!AB847)</f>
        <v>90466.8</v>
      </c>
      <c r="I905" s="86" t="str">
        <f>[2]自有船应收租金!Y847</f>
        <v>1.25%佣金/返还一空置(暂扣7天全额租金）,实际6.125天</v>
      </c>
    </row>
    <row r="906" s="59" customFormat="1" ht="12" customHeight="1" spans="2:9">
      <c r="B906" s="82" t="str">
        <f>[2]自有船应收租金!B848</f>
        <v>Heung-A Singapore</v>
      </c>
      <c r="C906" s="82" t="str">
        <f>[2]自有船应收租金!C848</f>
        <v>SNL</v>
      </c>
      <c r="D906" s="82" t="str">
        <f>[2]自有船应收租金!F848</f>
        <v>第15期</v>
      </c>
      <c r="E906" s="82" t="str">
        <f>[2]自有船应收租金!I848</f>
        <v>2020.05.19-2020.06.03</v>
      </c>
      <c r="F906" s="83">
        <f>[2]自有船应收租金!V848</f>
        <v>0</v>
      </c>
      <c r="G906" s="82">
        <f>[2]自有船应收租金!AA848</f>
        <v>79825</v>
      </c>
      <c r="H906" s="82">
        <f>IF([2]自有船应收租金!AB848="","",[2]自有船应收租金!AB848)</f>
        <v>79799.02</v>
      </c>
      <c r="I906" s="86">
        <f>[2]自有船应收租金!Y848</f>
        <v>0</v>
      </c>
    </row>
    <row r="907" s="59" customFormat="1" ht="12" customHeight="1" spans="2:9">
      <c r="B907" s="82" t="str">
        <f>[2]自有船应收租金!B849</f>
        <v>ACACIA MAKOTO</v>
      </c>
      <c r="C907" s="82" t="str">
        <f>[2]自有船应收租金!C849</f>
        <v>STM</v>
      </c>
      <c r="D907" s="82" t="str">
        <f>[2]自有船应收租金!F849</f>
        <v>第47期</v>
      </c>
      <c r="E907" s="82" t="str">
        <f>[2]自有船应收租金!I849</f>
        <v>2020.05.19-2020.06.03</v>
      </c>
      <c r="F907" s="83">
        <f>[2]自有船应收租金!V849</f>
        <v>0</v>
      </c>
      <c r="G907" s="82">
        <f>[2]自有船应收租金!AA849</f>
        <v>91200</v>
      </c>
      <c r="H907" s="82">
        <f>IF([2]自有船应收租金!AB849="","",[2]自有船应收租金!AB849)</f>
        <v>91200</v>
      </c>
      <c r="I907" s="86">
        <f>[2]自有船应收租金!Y849</f>
        <v>0</v>
      </c>
    </row>
    <row r="908" s="59" customFormat="1" ht="12" customHeight="1" spans="2:9">
      <c r="B908" s="82" t="str">
        <f>[2]自有船应收租金!B850</f>
        <v>ACACIA ARIES</v>
      </c>
      <c r="C908" s="82" t="str">
        <f>[2]自有船应收租金!C850</f>
        <v>STM</v>
      </c>
      <c r="D908" s="82" t="str">
        <f>[2]自有船应收租金!F850</f>
        <v>第07期</v>
      </c>
      <c r="E908" s="82" t="str">
        <f>[2]自有船应收租金!I850</f>
        <v>2020.05.20-2020.06.04</v>
      </c>
      <c r="F908" s="83">
        <f>[2]自有船应收租金!V850</f>
        <v>0</v>
      </c>
      <c r="G908" s="82">
        <f>[2]自有船应收租金!AA850</f>
        <v>60650</v>
      </c>
      <c r="H908" s="82">
        <f>IF([2]自有船应收租金!AB850="","",[2]自有船应收租金!AB850)</f>
        <v>60650</v>
      </c>
      <c r="I908" s="86">
        <f>[2]自有船应收租金!Y850</f>
        <v>0</v>
      </c>
    </row>
    <row r="909" s="59" customFormat="1" ht="12" customHeight="1" spans="2:9">
      <c r="B909" s="82" t="str">
        <f>[2]自有船应收租金!B851</f>
        <v>JRS CARINA</v>
      </c>
      <c r="C909" s="82" t="str">
        <f>[2]自有船应收租金!C851</f>
        <v>CCL</v>
      </c>
      <c r="D909" s="82" t="str">
        <f>[2]自有船应收租金!F851</f>
        <v>第47期</v>
      </c>
      <c r="E909" s="82" t="str">
        <f>[2]自有船应收租金!I851</f>
        <v>2020.05.20-2020.06.04</v>
      </c>
      <c r="F909" s="83">
        <f>[2]自有船应收租金!V851</f>
        <v>0</v>
      </c>
      <c r="G909" s="82">
        <f>[2]自有船应收租金!AA851</f>
        <v>70458.37</v>
      </c>
      <c r="H909" s="82">
        <f>IF([2]自有船应收租金!AB851="","",[2]自有船应收租金!AB851)</f>
        <v>74793.3</v>
      </c>
      <c r="I909" s="86" t="str">
        <f>[2]自有船应收租金!Y851</f>
        <v>船东费</v>
      </c>
    </row>
    <row r="910" s="59" customFormat="1" ht="12" customHeight="1" spans="2:9">
      <c r="B910" s="82" t="str">
        <f>[2]自有船应收租金!B852</f>
        <v>Heung-A Jakarta </v>
      </c>
      <c r="C910" s="82" t="str">
        <f>[2]自有船应收租金!C852</f>
        <v>DYS</v>
      </c>
      <c r="D910" s="82" t="str">
        <f>[2]自有船应收租金!F852</f>
        <v>第05期</v>
      </c>
      <c r="E910" s="82" t="str">
        <f>[2]自有船应收租金!I852</f>
        <v>2020.05.21-2020.06.05</v>
      </c>
      <c r="F910" s="83">
        <f>[2]自有船应收租金!V852</f>
        <v>0</v>
      </c>
      <c r="G910" s="82">
        <f>[2]自有船应收租金!AA852</f>
        <v>79956.25</v>
      </c>
      <c r="H910" s="82">
        <f>IF([2]自有船应收租金!AB852="","",[2]自有船应收租金!AB852)</f>
        <v>79932.77</v>
      </c>
      <c r="I910" s="86" t="str">
        <f>[2]自有船应收租金!Y852</f>
        <v>1.25%佣金</v>
      </c>
    </row>
    <row r="911" s="59" customFormat="1" ht="12" customHeight="1" spans="2:9">
      <c r="B911" s="82" t="str">
        <f>[2]自有船应收租金!B853</f>
        <v>Heung-A Manila</v>
      </c>
      <c r="C911" s="82" t="str">
        <f>[2]自有船应收租金!C853</f>
        <v>PAN</v>
      </c>
      <c r="D911" s="82" t="str">
        <f>[2]自有船应收租金!F853</f>
        <v>第05期</v>
      </c>
      <c r="E911" s="82" t="str">
        <f>[2]自有船应收租金!I853</f>
        <v>2020.05.22-2020.06.06</v>
      </c>
      <c r="F911" s="83">
        <f>[2]自有船应收租金!V853</f>
        <v>0</v>
      </c>
      <c r="G911" s="82">
        <f>[2]自有船应收租金!AA853</f>
        <v>80937.5</v>
      </c>
      <c r="H911" s="82">
        <f>IF([2]自有船应收租金!AB853="","",[2]自有船应收租金!AB853)</f>
        <v>80904.13</v>
      </c>
      <c r="I911" s="86">
        <f>[2]自有船应收租金!Y853</f>
        <v>0</v>
      </c>
    </row>
    <row r="912" s="59" customFormat="1" ht="12" customHeight="1" spans="2:9">
      <c r="B912" s="82" t="str">
        <f>[2]自有船应收租金!B854</f>
        <v>ACACIA LIBRA</v>
      </c>
      <c r="C912" s="82" t="str">
        <f>[2]自有船应收租金!C854</f>
        <v>CMS</v>
      </c>
      <c r="D912" s="82" t="str">
        <f>[2]自有船应收租金!F854</f>
        <v>第04期</v>
      </c>
      <c r="E912" s="82" t="str">
        <f>[2]自有船应收租金!I854</f>
        <v>2020.05.22-2020.06.06</v>
      </c>
      <c r="F912" s="83">
        <f>[2]自有船应收租金!V854</f>
        <v>0</v>
      </c>
      <c r="G912" s="82">
        <f>[2]自有船应收租金!AA854</f>
        <v>89338.3561643836</v>
      </c>
      <c r="H912" s="82">
        <f>IF([2]自有船应收租金!AB854="","",[2]自有船应收租金!AB854)</f>
        <v>89304.99</v>
      </c>
      <c r="I912" s="86">
        <f>[2]自有船应收租金!Y854</f>
        <v>0</v>
      </c>
    </row>
    <row r="913" s="59" customFormat="1" ht="12" customHeight="1" spans="2:9">
      <c r="B913" s="82" t="str">
        <f>[2]自有船应收租金!B855</f>
        <v>LISBOA</v>
      </c>
      <c r="C913" s="82" t="str">
        <f>[2]自有船应收租金!C855</f>
        <v>STM</v>
      </c>
      <c r="D913" s="82" t="str">
        <f>[2]自有船应收租金!F855</f>
        <v>第02期</v>
      </c>
      <c r="E913" s="82" t="str">
        <f>[2]自有船应收租金!I855</f>
        <v>2020.05.24-2020.06.08</v>
      </c>
      <c r="F913" s="83">
        <f>[2]自有船应收租金!V855</f>
        <v>0</v>
      </c>
      <c r="G913" s="82">
        <f>[2]自有船应收租金!AA855</f>
        <v>72700</v>
      </c>
      <c r="H913" s="82">
        <f>IF([2]自有船应收租金!AB855="","",[2]自有船应收租金!AB855)</f>
        <v>72700</v>
      </c>
      <c r="I913" s="86">
        <f>[2]自有船应收租金!Y855</f>
        <v>0</v>
      </c>
    </row>
    <row r="914" s="59" customFormat="1" ht="12" customHeight="1" spans="2:9">
      <c r="B914" s="82" t="str">
        <f>[2]自有船应收租金!B856</f>
        <v>ACACIA REI</v>
      </c>
      <c r="C914" s="82" t="str">
        <f>[2]自有船应收租金!C856</f>
        <v>STM</v>
      </c>
      <c r="D914" s="82" t="str">
        <f>[2]自有船应收租金!F856</f>
        <v>第03期</v>
      </c>
      <c r="E914" s="82" t="str">
        <f>[2]自有船应收租金!I856</f>
        <v>2020.05.24-2020.06.08</v>
      </c>
      <c r="F914" s="83">
        <f>[2]自有船应收租金!V856</f>
        <v>0</v>
      </c>
      <c r="G914" s="82">
        <f>[2]自有船应收租金!AA856</f>
        <v>89783.95</v>
      </c>
      <c r="H914" s="82">
        <f>IF([2]自有船应收租金!AB856="","",[2]自有船应收租金!AB856)</f>
        <v>89783.95</v>
      </c>
      <c r="I914" s="86" t="str">
        <f>[2]自有船应收租金!Y856</f>
        <v>船东费</v>
      </c>
    </row>
    <row r="915" s="59" customFormat="1" ht="12" customHeight="1" spans="2:9">
      <c r="B915" s="82" t="str">
        <f>[2]自有船应收租金!B857</f>
        <v>ACACIA LAN</v>
      </c>
      <c r="C915" s="82" t="str">
        <f>[2]自有船应收租金!C857</f>
        <v>STM</v>
      </c>
      <c r="D915" s="82" t="str">
        <f>[2]自有船应收租金!F857</f>
        <v>第13期</v>
      </c>
      <c r="E915" s="82" t="str">
        <f>[2]自有船应收租金!I857</f>
        <v>2020.05.26-2020.06.10</v>
      </c>
      <c r="F915" s="83">
        <f>[2]自有船应收租金!V857</f>
        <v>0</v>
      </c>
      <c r="G915" s="82">
        <f>[2]自有船应收租金!AA857</f>
        <v>60650</v>
      </c>
      <c r="H915" s="82">
        <f>IF([2]自有船应收租金!AB857="","",[2]自有船应收租金!AB857)</f>
        <v>60650</v>
      </c>
      <c r="I915" s="86">
        <f>[2]自有船应收租金!Y857</f>
        <v>0</v>
      </c>
    </row>
    <row r="916" s="59" customFormat="1" ht="12" customHeight="1" spans="2:9">
      <c r="B916" s="82" t="str">
        <f>[2]自有船应收租金!B858</f>
        <v>ACACIA MING</v>
      </c>
      <c r="C916" s="82" t="str">
        <f>[2]自有船应收租金!C858</f>
        <v>TYS</v>
      </c>
      <c r="D916" s="82" t="str">
        <f>[2]自有船应收租金!F858</f>
        <v>第05期</v>
      </c>
      <c r="E916" s="82" t="str">
        <f>[2]自有船应收租金!I858</f>
        <v>2020.05.31-2020.06.15</v>
      </c>
      <c r="F916" s="83">
        <f>[2]自有船应收租金!V858</f>
        <v>0</v>
      </c>
      <c r="G916" s="82">
        <f>[2]自有船应收租金!AA858</f>
        <v>74944.9058219178</v>
      </c>
      <c r="H916" s="82">
        <f>IF([2]自有船应收租金!AB858="","",[2]自有船应收租金!AB858)</f>
        <v>74931.53</v>
      </c>
      <c r="I916" s="86" t="str">
        <f>[2]自有船应收租金!Y858</f>
        <v>1.25%佣金</v>
      </c>
    </row>
    <row r="917" s="59" customFormat="1" ht="12" customHeight="1" spans="2:9">
      <c r="B917" s="82" t="str">
        <f>[2]自有船应收租金!B859</f>
        <v>Heung-A Manila</v>
      </c>
      <c r="C917" s="82" t="str">
        <f>[2]自有船应收租金!C859</f>
        <v>STM</v>
      </c>
      <c r="D917" s="82" t="str">
        <f>[2]自有船应收租金!F859</f>
        <v>final</v>
      </c>
      <c r="E917" s="82" t="str">
        <f>[2]自有船应收租金!I859</f>
        <v>2018.12.13-2018.12.30</v>
      </c>
      <c r="F917" s="83">
        <f>[2]自有船应收租金!V859</f>
        <v>0</v>
      </c>
      <c r="G917" s="82">
        <f>[2]自有船应收租金!AA859</f>
        <v>-1012.93</v>
      </c>
      <c r="H917" s="82">
        <f>IF([2]自有船应收租金!AB859="","",[2]自有船应收租金!AB859)</f>
        <v>-1012.93</v>
      </c>
      <c r="I917" s="86" t="str">
        <f>[2]自有船应收租金!Y859</f>
        <v>船东费</v>
      </c>
    </row>
    <row r="918" s="59" customFormat="1" ht="12" customHeight="1" spans="2:9">
      <c r="B918" s="82" t="str">
        <f>[2]自有船应收租金!B860</f>
        <v>ACACIA HAWK</v>
      </c>
      <c r="C918" s="82" t="str">
        <f>[2]自有船应收租金!C860</f>
        <v>CMS</v>
      </c>
      <c r="D918" s="82" t="str">
        <f>[2]自有船应收租金!F860</f>
        <v>第58期</v>
      </c>
      <c r="E918" s="82" t="str">
        <f>[2]自有船应收租金!I860</f>
        <v>2020.06.01-2020.06.12</v>
      </c>
      <c r="F918" s="83">
        <f>[2]自有船应收租金!V860</f>
        <v>0</v>
      </c>
      <c r="G918" s="82">
        <f>[2]自有船应收租金!AA860</f>
        <v>55397.8082191781</v>
      </c>
      <c r="H918" s="82">
        <f>IF([2]自有船应收租金!AB860="","",[2]自有船应收租金!AB860)</f>
        <v>55397.81</v>
      </c>
      <c r="I918" s="86">
        <f>[2]自有船应收租金!Y860</f>
        <v>0</v>
      </c>
    </row>
    <row r="919" s="59" customFormat="1" ht="12" customHeight="1" spans="2:9">
      <c r="B919" s="82" t="str">
        <f>[2]自有船应收租金!B861</f>
        <v>ACACIA HAWK</v>
      </c>
      <c r="C919" s="82" t="str">
        <f>[2]自有船应收租金!C861</f>
        <v>CMS</v>
      </c>
      <c r="D919" s="82" t="str">
        <f>[2]自有船应收租金!F861</f>
        <v>第58期</v>
      </c>
      <c r="E919" s="82" t="str">
        <f>[2]自有船应收租金!I861</f>
        <v>2020.06.12-2020.06.16</v>
      </c>
      <c r="F919" s="83">
        <f>[2]自有船应收租金!V861</f>
        <v>0</v>
      </c>
      <c r="G919" s="82">
        <f>[2]自有船应收租金!AA861</f>
        <v>18864.6575342466</v>
      </c>
      <c r="H919" s="82">
        <f>IF([2]自有船应收租金!AB861="","",[2]自有船应收租金!AB861)</f>
        <v>18836.96</v>
      </c>
      <c r="I919" s="86">
        <f>[2]自有船应收租金!Y861</f>
        <v>0</v>
      </c>
    </row>
    <row r="920" s="59" customFormat="1" ht="12" customHeight="1" spans="2:9">
      <c r="B920" s="82" t="str">
        <f>[2]自有船应收租金!B862</f>
        <v>ACACIA VIRGO</v>
      </c>
      <c r="C920" s="82" t="str">
        <f>[2]自有船应收租金!C862</f>
        <v>SCP</v>
      </c>
      <c r="D920" s="82" t="str">
        <f>[2]自有船应收租金!F862</f>
        <v>第06期</v>
      </c>
      <c r="E920" s="82" t="str">
        <f>[2]自有船应收租金!I862</f>
        <v>2020.06.02-2020.06.17</v>
      </c>
      <c r="F920" s="83">
        <f>[2]自有船应收租金!V862</f>
        <v>0</v>
      </c>
      <c r="G920" s="82">
        <f>[2]自有船应收租金!AA862</f>
        <v>10005.7153424658</v>
      </c>
      <c r="H920" s="82">
        <f>IF([2]自有船应收租金!AB862="","",[2]自有船应收租金!AB862)</f>
        <v>9682.35</v>
      </c>
      <c r="I920" s="86" t="str">
        <f>[2]自有船应收租金!Y862</f>
        <v>1.25%佣金/船东预留费/船东费</v>
      </c>
    </row>
    <row r="921" s="59" customFormat="1" ht="12" customHeight="1" spans="2:9">
      <c r="B921" s="82" t="str">
        <f>[2]自有船应收租金!B863</f>
        <v>Heung-A Singapore</v>
      </c>
      <c r="C921" s="82" t="str">
        <f>[2]自有船应收租金!C863</f>
        <v>SNL</v>
      </c>
      <c r="D921" s="82" t="str">
        <f>[2]自有船应收租金!F863</f>
        <v>第16期</v>
      </c>
      <c r="E921" s="82" t="str">
        <f>[2]自有船应收租金!I863</f>
        <v>2020.06.03-2020.06.18</v>
      </c>
      <c r="F921" s="83">
        <f>[2]自有船应收租金!V863</f>
        <v>0</v>
      </c>
      <c r="G921" s="82">
        <f>[2]自有船应收租金!AA863</f>
        <v>79825</v>
      </c>
      <c r="H921" s="82">
        <f>IF([2]自有船应收租金!AB863="","",[2]自有船应收租金!AB863)</f>
        <v>79798.96</v>
      </c>
      <c r="I921" s="86">
        <f>[2]自有船应收租金!Y863</f>
        <v>0</v>
      </c>
    </row>
    <row r="922" s="59" customFormat="1" ht="12" customHeight="1" spans="2:9">
      <c r="B922" s="82" t="str">
        <f>[2]自有船应收租金!B864</f>
        <v>ACACIA MAKOTO</v>
      </c>
      <c r="C922" s="82" t="str">
        <f>[2]自有船应收租金!C864</f>
        <v>STM</v>
      </c>
      <c r="D922" s="82" t="str">
        <f>[2]自有船应收租金!F864</f>
        <v>第48期</v>
      </c>
      <c r="E922" s="82" t="str">
        <f>[2]自有船应收租金!I864</f>
        <v>2020.06.03-2020.06.18</v>
      </c>
      <c r="F922" s="83">
        <f>[2]自有船应收租金!V864</f>
        <v>0</v>
      </c>
      <c r="G922" s="82">
        <f>[2]自有船应收租金!AA864</f>
        <v>88848.04</v>
      </c>
      <c r="H922" s="82">
        <f>IF([2]自有船应收租金!AB864="","",[2]自有船应收租金!AB864)</f>
        <v>88848.04</v>
      </c>
      <c r="I922" s="86" t="str">
        <f>[2]自有船应收租金!Y864</f>
        <v>船东费</v>
      </c>
    </row>
    <row r="923" s="59" customFormat="1" ht="12" customHeight="1" spans="2:9">
      <c r="B923" s="82" t="str">
        <f>[2]自有船应收租金!B865</f>
        <v>ACACIA ARIES</v>
      </c>
      <c r="C923" s="82" t="str">
        <f>[2]自有船应收租金!C865</f>
        <v>STM</v>
      </c>
      <c r="D923" s="82" t="str">
        <f>[2]自有船应收租金!F865</f>
        <v>第08期</v>
      </c>
      <c r="E923" s="82" t="str">
        <f>[2]自有船应收租金!I865</f>
        <v>2020.06.04-2020.06.19</v>
      </c>
      <c r="F923" s="83">
        <f>[2]自有船应收租金!V865</f>
        <v>0</v>
      </c>
      <c r="G923" s="82">
        <f>[2]自有船应收租金!AA865</f>
        <v>60469.28</v>
      </c>
      <c r="H923" s="82">
        <f>IF([2]自有船应收租金!AB865="","",[2]自有船应收租金!AB865)</f>
        <v>60469.73</v>
      </c>
      <c r="I923" s="86" t="str">
        <f>[2]自有船应收租金!Y865</f>
        <v>船东费</v>
      </c>
    </row>
    <row r="924" s="59" customFormat="1" ht="12" customHeight="1" spans="2:9">
      <c r="B924" s="82" t="str">
        <f>[2]自有船应收租金!B866</f>
        <v>JRS CARINA</v>
      </c>
      <c r="C924" s="82" t="str">
        <f>[2]自有船应收租金!C866</f>
        <v>CCL</v>
      </c>
      <c r="D924" s="82" t="str">
        <f>[2]自有船应收租金!F866</f>
        <v>第48期</v>
      </c>
      <c r="E924" s="82" t="str">
        <f>[2]自有船应收租金!I866</f>
        <v>2020.06.04-2020.06.19</v>
      </c>
      <c r="F924" s="83">
        <f>[2]自有船应收租金!V866</f>
        <v>0</v>
      </c>
      <c r="G924" s="82">
        <f>[2]自有船应收租金!AA866</f>
        <v>65154.1502666667</v>
      </c>
      <c r="H924" s="82">
        <f>IF([2]自有船应收租金!AB866="","",[2]自有船应收租金!AB866)</f>
        <v>65151.72</v>
      </c>
      <c r="I924" s="86" t="str">
        <f>[2]自有船应收租金!Y866</f>
        <v>船东费/停租2020.06.01 13:30-19:00 0.22916天）</v>
      </c>
    </row>
    <row r="925" s="59" customFormat="1" ht="12" customHeight="1" spans="2:9">
      <c r="B925" s="82" t="str">
        <f>[2]自有船应收租金!B867</f>
        <v>Heung-A Jakarta </v>
      </c>
      <c r="C925" s="82" t="str">
        <f>[2]自有船应收租金!C867</f>
        <v>DYS</v>
      </c>
      <c r="D925" s="82" t="str">
        <f>[2]自有船应收租金!F867</f>
        <v>第06期</v>
      </c>
      <c r="E925" s="82" t="str">
        <f>[2]自有船应收租金!I867</f>
        <v>2020.06.05-2020.06.20</v>
      </c>
      <c r="F925" s="83">
        <f>[2]自有船应收租金!V867</f>
        <v>0</v>
      </c>
      <c r="G925" s="82">
        <f>[2]自有船应收租金!AA867</f>
        <v>77604.06</v>
      </c>
      <c r="H925" s="82">
        <f>IF([2]自有船应收租金!AB867="","",[2]自有船应收租金!AB867)</f>
        <v>77580.52</v>
      </c>
      <c r="I925" s="86" t="str">
        <f>[2]自有船应收租金!Y867</f>
        <v>1.25%佣金/船东费</v>
      </c>
    </row>
    <row r="926" s="59" customFormat="1" ht="12" customHeight="1" spans="2:9">
      <c r="B926" s="82" t="str">
        <f>[2]自有船应收租金!B868</f>
        <v>JRS CORVUS</v>
      </c>
      <c r="C926" s="82" t="str">
        <f>[2]自有船应收租金!C868</f>
        <v>SKR</v>
      </c>
      <c r="D926" s="82" t="str">
        <f>[2]自有船应收租金!F868</f>
        <v>第01期</v>
      </c>
      <c r="E926" s="82" t="str">
        <f>[2]自有船应收租金!I868</f>
        <v>2020.06.05-2020.06.17</v>
      </c>
      <c r="F926" s="83">
        <f>[2]自有船应收租金!V868</f>
        <v>0</v>
      </c>
      <c r="G926" s="82">
        <f>[2]自有船应收租金!AA868</f>
        <v>56770</v>
      </c>
      <c r="H926" s="82">
        <f>IF([2]自有船应收租金!AB868="","",[2]自有船应收租金!AB868)</f>
        <v>56756.63</v>
      </c>
      <c r="I926" s="86" t="str">
        <f>[2]自有船应收租金!Y868</f>
        <v>1.25%佣金</v>
      </c>
    </row>
    <row r="927" s="59" customFormat="1" ht="12" customHeight="1" spans="2:9">
      <c r="B927" s="82" t="str">
        <f>[2]自有船应收租金!B869</f>
        <v>Heung-A Manila</v>
      </c>
      <c r="C927" s="82" t="str">
        <f>[2]自有船应收租金!C869</f>
        <v>PAN</v>
      </c>
      <c r="D927" s="82" t="str">
        <f>[2]自有船应收租金!F869</f>
        <v>第06期</v>
      </c>
      <c r="E927" s="82" t="str">
        <f>[2]自有船应收租金!I869</f>
        <v>2020.06.06-2020.06.21</v>
      </c>
      <c r="F927" s="83">
        <f>[2]自有船应收租金!V869</f>
        <v>0</v>
      </c>
      <c r="G927" s="82">
        <f>[2]自有船应收租金!AA869</f>
        <v>80240.99</v>
      </c>
      <c r="H927" s="82">
        <f>IF([2]自有船应收租金!AB869="","",[2]自有船应收租金!AB869)</f>
        <v>80207.63</v>
      </c>
      <c r="I927" s="86" t="str">
        <f>[2]自有船应收租金!Y869</f>
        <v>船东费</v>
      </c>
    </row>
    <row r="928" s="59" customFormat="1" ht="12" customHeight="1" spans="2:9">
      <c r="B928" s="82" t="str">
        <f>[2]自有船应收租金!B870</f>
        <v>ACACIA LIBRA</v>
      </c>
      <c r="C928" s="82" t="str">
        <f>[2]自有船应收租金!C870</f>
        <v>CMS</v>
      </c>
      <c r="D928" s="82" t="str">
        <f>[2]自有船应收租金!F870</f>
        <v>第05期</v>
      </c>
      <c r="E928" s="82" t="str">
        <f>[2]自有船应收租金!I870</f>
        <v>2020.06.06-2020.06.21</v>
      </c>
      <c r="F928" s="83">
        <f>[2]自有船应收租金!V870</f>
        <v>0</v>
      </c>
      <c r="G928" s="82">
        <f>[2]自有船应收租金!AA870</f>
        <v>89338.3561643836</v>
      </c>
      <c r="H928" s="82">
        <f>IF([2]自有船应收租金!AB870="","",[2]自有船应收租金!AB870)</f>
        <v>89304.99</v>
      </c>
      <c r="I928" s="86">
        <f>[2]自有船应收租金!Y870</f>
        <v>0</v>
      </c>
    </row>
    <row r="929" s="59" customFormat="1" ht="12" customHeight="1" spans="2:9">
      <c r="B929" s="82" t="str">
        <f>[2]自有船应收租金!B871</f>
        <v>ACACIA TAURUS</v>
      </c>
      <c r="C929" s="82" t="str">
        <f>[2]自有船应收租金!C871</f>
        <v>STM</v>
      </c>
      <c r="D929" s="82" t="str">
        <f>[2]自有船应收租金!F871</f>
        <v>第01期</v>
      </c>
      <c r="E929" s="82" t="str">
        <f>[2]自有船应收租金!I871</f>
        <v>2020.06.06-2020.06.21</v>
      </c>
      <c r="F929" s="83">
        <f>[2]自有船应收租金!V871</f>
        <v>0</v>
      </c>
      <c r="G929" s="82">
        <f>[2]自有船应收租金!AA871</f>
        <v>152817.1406</v>
      </c>
      <c r="H929" s="82">
        <f>IF([2]自有船应收租金!AB871="","",[2]自有船应收租金!AB871)</f>
        <v>152817.14</v>
      </c>
      <c r="I929" s="86" t="str">
        <f>[2]自有船应收租金!Y871</f>
        <v>船东费</v>
      </c>
    </row>
    <row r="930" s="59" customFormat="1" ht="12" customHeight="1" spans="2:9">
      <c r="B930" s="82" t="str">
        <f>[2]自有船应收租金!B872</f>
        <v>LISBOA</v>
      </c>
      <c r="C930" s="82" t="str">
        <f>[2]自有船应收租金!C872</f>
        <v>STM</v>
      </c>
      <c r="D930" s="82" t="str">
        <f>[2]自有船应收租金!F872</f>
        <v>第03期</v>
      </c>
      <c r="E930" s="82" t="str">
        <f>[2]自有船应收租金!I872</f>
        <v>2020.06.08-2020.06.23</v>
      </c>
      <c r="F930" s="83">
        <f>[2]自有船应收租金!V872</f>
        <v>0</v>
      </c>
      <c r="G930" s="82">
        <f>[2]自有船应收租金!AA872</f>
        <v>72566.63</v>
      </c>
      <c r="H930" s="82">
        <f>IF([2]自有船应收租金!AB872="","",[2]自有船应收租金!AB872)</f>
        <v>72566.63</v>
      </c>
      <c r="I930" s="86" t="str">
        <f>[2]自有船应收租金!Y872</f>
        <v>船东费</v>
      </c>
    </row>
    <row r="931" s="59" customFormat="1" ht="12" customHeight="1" spans="2:9">
      <c r="B931" s="82" t="str">
        <f>[2]自有船应收租金!B873</f>
        <v>ACACIA REI</v>
      </c>
      <c r="C931" s="82" t="str">
        <f>[2]自有船应收租金!C873</f>
        <v>STM</v>
      </c>
      <c r="D931" s="82" t="str">
        <f>[2]自有船应收租金!F873</f>
        <v>第04期</v>
      </c>
      <c r="E931" s="82" t="str">
        <f>[2]自有船应收租金!I873</f>
        <v>2020.06.08-2020.06.23</v>
      </c>
      <c r="F931" s="83">
        <f>[2]自有船应收租金!V873</f>
        <v>0</v>
      </c>
      <c r="G931" s="82">
        <f>[2]自有船应收租金!AA873</f>
        <v>91200</v>
      </c>
      <c r="H931" s="82">
        <f>IF([2]自有船应收租金!AB873="","",[2]自有船应收租金!AB873)</f>
        <v>91200</v>
      </c>
      <c r="I931" s="86">
        <f>[2]自有船应收租金!Y873</f>
        <v>0</v>
      </c>
    </row>
    <row r="932" s="59" customFormat="1" ht="12" customHeight="1" spans="2:9">
      <c r="B932" s="82" t="str">
        <f>[2]自有船应收租金!B874</f>
        <v>ACACIA LAN</v>
      </c>
      <c r="C932" s="82" t="str">
        <f>[2]自有船应收租金!C874</f>
        <v>STM</v>
      </c>
      <c r="D932" s="82" t="str">
        <f>[2]自有船应收租金!F874</f>
        <v>第14期</v>
      </c>
      <c r="E932" s="82" t="str">
        <f>[2]自有船应收租金!I874</f>
        <v>2020.06.10-2020.06.25</v>
      </c>
      <c r="F932" s="83">
        <f>[2]自有船应收租金!V874</f>
        <v>0</v>
      </c>
      <c r="G932" s="82">
        <f>[2]自有船应收租金!AA874</f>
        <v>60650</v>
      </c>
      <c r="H932" s="82">
        <f>IF([2]自有船应收租金!AB874="","",[2]自有船应收租金!AB874)</f>
        <v>60650</v>
      </c>
      <c r="I932" s="86">
        <f>[2]自有船应收租金!Y874</f>
        <v>0</v>
      </c>
    </row>
    <row r="933" s="59" customFormat="1" ht="12" customHeight="1" spans="2:9">
      <c r="B933" s="82" t="str">
        <f>[2]自有船应收租金!B875</f>
        <v>ACACIA MING</v>
      </c>
      <c r="C933" s="82" t="str">
        <f>[2]自有船应收租金!C875</f>
        <v>TYS</v>
      </c>
      <c r="D933" s="82" t="str">
        <f>[2]自有船应收租金!F875</f>
        <v>第06期</v>
      </c>
      <c r="E933" s="82" t="str">
        <f>[2]自有船应收租金!I875</f>
        <v>2020.06.15-2020.06.30</v>
      </c>
      <c r="F933" s="83">
        <f>[2]自有船应收租金!V875</f>
        <v>0</v>
      </c>
      <c r="G933" s="82">
        <f>[2]自有船应收租金!AA875</f>
        <v>74944.9058219178</v>
      </c>
      <c r="H933" s="82">
        <f>IF([2]自有船应收租金!AB875="","",[2]自有船应收租金!AB875)</f>
        <v>74930.63</v>
      </c>
      <c r="I933" s="86" t="str">
        <f>[2]自有船应收租金!Y875</f>
        <v>1.25%佣金</v>
      </c>
    </row>
    <row r="934" s="59" customFormat="1" ht="12" customHeight="1" spans="2:9">
      <c r="B934" s="82" t="str">
        <f>[2]自有船应收租金!B876</f>
        <v>ACACIA HAWK</v>
      </c>
      <c r="C934" s="82" t="str">
        <f>[2]自有船应收租金!C876</f>
        <v>CMS</v>
      </c>
      <c r="D934" s="82" t="str">
        <f>[2]自有船应收租金!F876</f>
        <v>第59期</v>
      </c>
      <c r="E934" s="82" t="str">
        <f>[2]自有船应收租金!I876</f>
        <v>2020.06.16-2020.07.01</v>
      </c>
      <c r="F934" s="83">
        <f>[2]自有船应收租金!V876</f>
        <v>0</v>
      </c>
      <c r="G934" s="82">
        <f>[2]自有船应收租金!AA876</f>
        <v>70742.4657534247</v>
      </c>
      <c r="H934" s="82">
        <f>IF([2]自有船应收租金!AB876="","",[2]自有船应收租金!AB876)</f>
        <v>70714.77</v>
      </c>
      <c r="I934" s="86">
        <f>[2]自有船应收租金!Y876</f>
        <v>0</v>
      </c>
    </row>
    <row r="935" s="59" customFormat="1" ht="12" customHeight="1" spans="2:9">
      <c r="B935" s="82" t="str">
        <f>[2]自有船应收租金!B877</f>
        <v>ACACIA VIRGO</v>
      </c>
      <c r="C935" s="82" t="str">
        <f>[2]自有船应收租金!C877</f>
        <v>SCP</v>
      </c>
      <c r="D935" s="82" t="str">
        <f>[2]自有船应收租金!F877</f>
        <v>第07期</v>
      </c>
      <c r="E935" s="82" t="str">
        <f>[2]自有船应收租金!I877</f>
        <v>2020.06.17-2020.06.19</v>
      </c>
      <c r="F935" s="83">
        <f>[2]自有船应收租金!V877</f>
        <v>0</v>
      </c>
      <c r="G935" s="82">
        <f>[2]自有船应收租金!AA877</f>
        <v>11444.9637751142</v>
      </c>
      <c r="H935" s="82">
        <f>IF([2]自有船应收租金!AB877="","",[2]自有船应收租金!AB877)</f>
        <v>11444.96</v>
      </c>
      <c r="I935" s="86" t="str">
        <f>[2]自有船应收租金!Y877</f>
        <v>1.25%佣金</v>
      </c>
    </row>
    <row r="936" s="59" customFormat="1" ht="12" customHeight="1" spans="2:9">
      <c r="B936" s="82" t="str">
        <f>[2]自有船应收租金!B878</f>
        <v>ACACIA VIRGO</v>
      </c>
      <c r="C936" s="82" t="str">
        <f>[2]自有船应收租金!C878</f>
        <v>SCP</v>
      </c>
      <c r="D936" s="82" t="str">
        <f>[2]自有船应收租金!F878</f>
        <v>第07期</v>
      </c>
      <c r="E936" s="82" t="str">
        <f>[2]自有船应收租金!I878</f>
        <v>2020.06.19-2020.07.02</v>
      </c>
      <c r="F936" s="83">
        <f>[2]自有船应收租金!V878</f>
        <v>0</v>
      </c>
      <c r="G936" s="82">
        <f>[2]自有船应收租金!AA878</f>
        <v>17592.3296923516</v>
      </c>
      <c r="H936" s="82">
        <f>IF([2]自有船应收租金!AB878="","",[2]自有船应收租金!AB878)</f>
        <v>17568.96</v>
      </c>
      <c r="I936" s="86" t="str">
        <f>[2]自有船应收租金!Y878</f>
        <v>1.25%佣金/船东费预留</v>
      </c>
    </row>
    <row r="937" s="59" customFormat="1" ht="12" customHeight="1" spans="2:9">
      <c r="B937" s="82" t="str">
        <f>[2]自有船应收租金!B879</f>
        <v>ACACIA VIRGO</v>
      </c>
      <c r="C937" s="82" t="str">
        <f>[2]自有船应收租金!C879</f>
        <v>SCP</v>
      </c>
      <c r="D937" s="82" t="str">
        <f>[2]自有船应收租金!F879</f>
        <v>第07期</v>
      </c>
      <c r="E937" s="82" t="str">
        <f>[2]自有船应收租金!I879</f>
        <v>2020.06.19-2020.07.02</v>
      </c>
      <c r="F937" s="83">
        <f>[2]自有船应收租金!V879</f>
        <v>0</v>
      </c>
      <c r="G937" s="82">
        <f>[2]自有船应收租金!AA879</f>
        <v>9597.22</v>
      </c>
      <c r="H937" s="82">
        <f>IF([2]自有船应收租金!AB879="","",[2]自有船应收租金!AB879)</f>
        <v>9573.85</v>
      </c>
      <c r="I937" s="86" t="str">
        <f>[2]自有船应收租金!Y879</f>
        <v>1.25%佣金/船东费/2012e-2021e劳务费/</v>
      </c>
    </row>
    <row r="938" s="59" customFormat="1" ht="12" customHeight="1" spans="2:9">
      <c r="B938" s="82" t="str">
        <f>[2]自有船应收租金!B880</f>
        <v>Heung-A Singapore</v>
      </c>
      <c r="C938" s="82" t="str">
        <f>[2]自有船应收租金!C880</f>
        <v>SNL</v>
      </c>
      <c r="D938" s="82" t="str">
        <f>[2]自有船应收租金!F880</f>
        <v>第17期</v>
      </c>
      <c r="E938" s="82" t="str">
        <f>[2]自有船应收租金!I880</f>
        <v>2020.06.18-2020.07.03</v>
      </c>
      <c r="F938" s="83">
        <f>[2]自有船应收租金!V880</f>
        <v>0</v>
      </c>
      <c r="G938" s="82">
        <f>[2]自有船应收租金!AA880</f>
        <v>79825</v>
      </c>
      <c r="H938" s="82">
        <f>IF([2]自有船应收租金!AB880="","",[2]自有船应收租金!AB880)</f>
        <v>79798.94</v>
      </c>
      <c r="I938" s="86">
        <f>[2]自有船应收租金!Y880</f>
        <v>0</v>
      </c>
    </row>
    <row r="939" s="59" customFormat="1" ht="12" customHeight="1" spans="2:9">
      <c r="B939" s="82" t="str">
        <f>[2]自有船应收租金!B881</f>
        <v>ACACIA MAKOTO</v>
      </c>
      <c r="C939" s="82" t="str">
        <f>[2]自有船应收租金!C881</f>
        <v>STM</v>
      </c>
      <c r="D939" s="82" t="str">
        <f>[2]自有船应收租金!F881</f>
        <v>第49期</v>
      </c>
      <c r="E939" s="82" t="str">
        <f>[2]自有船应收租金!I881</f>
        <v>2020.06.18-2020.07.03</v>
      </c>
      <c r="F939" s="83">
        <f>[2]自有船应收租金!V881</f>
        <v>0</v>
      </c>
      <c r="G939" s="82">
        <f>[2]自有船应收租金!AA881</f>
        <v>89709.37</v>
      </c>
      <c r="H939" s="82">
        <f>IF([2]自有船应收租金!AB881="","",[2]自有船应收租金!AB881)</f>
        <v>89709.37</v>
      </c>
      <c r="I939" s="86" t="str">
        <f>[2]自有船应收租金!Y881</f>
        <v>船东费</v>
      </c>
    </row>
    <row r="940" s="59" customFormat="1" ht="12" customHeight="1" spans="2:9">
      <c r="B940" s="82" t="str">
        <f>[2]自有船应收租金!B882</f>
        <v>ACACIA ARIES</v>
      </c>
      <c r="C940" s="82" t="str">
        <f>[2]自有船应收租金!C882</f>
        <v>STM</v>
      </c>
      <c r="D940" s="82" t="str">
        <f>[2]自有船应收租金!F882</f>
        <v>第09期</v>
      </c>
      <c r="E940" s="82" t="str">
        <f>[2]自有船应收租金!I882</f>
        <v>2020.06.19-2020.07.04</v>
      </c>
      <c r="F940" s="83">
        <f>[2]自有船应收租金!V882</f>
        <v>0</v>
      </c>
      <c r="G940" s="82">
        <f>[2]自有船应收租金!AA882</f>
        <v>60250.92</v>
      </c>
      <c r="H940" s="82">
        <f>IF([2]自有船应收租金!AB882="","",[2]自有船应收租金!AB882)</f>
        <v>60250.92</v>
      </c>
      <c r="I940" s="86" t="str">
        <f>[2]自有船应收租金!Y882</f>
        <v>船东费</v>
      </c>
    </row>
    <row r="941" s="59" customFormat="1" ht="12" customHeight="1" spans="2:9">
      <c r="B941" s="82" t="str">
        <f>[2]自有船应收租金!B883</f>
        <v>JRS CARINA</v>
      </c>
      <c r="C941" s="82" t="str">
        <f>[2]自有船应收租金!C883</f>
        <v>CCL</v>
      </c>
      <c r="D941" s="82" t="str">
        <f>[2]自有船应收租金!F883</f>
        <v>第49期</v>
      </c>
      <c r="E941" s="82" t="str">
        <f>[2]自有船应收租金!I883</f>
        <v>2020.06.19-2020.07.04</v>
      </c>
      <c r="F941" s="83">
        <f>[2]自有船应收租金!V883</f>
        <v>0</v>
      </c>
      <c r="G941" s="82">
        <f>[2]自有船应收租金!AA883</f>
        <v>70600</v>
      </c>
      <c r="H941" s="82">
        <f>IF([2]自有船应收租金!AB883="","",[2]自有船应收租金!AB883)</f>
        <v>70597.6</v>
      </c>
      <c r="I941" s="86">
        <f>[2]自有船应收租金!Y883</f>
        <v>0</v>
      </c>
    </row>
    <row r="942" s="59" customFormat="1" ht="12" customHeight="1" spans="2:9">
      <c r="B942" s="82" t="str">
        <f>[2]自有船应收租金!B884</f>
        <v>Heung-A Jakarta </v>
      </c>
      <c r="C942" s="82" t="str">
        <f>[2]自有船应收租金!C884</f>
        <v>DYS</v>
      </c>
      <c r="D942" s="82" t="str">
        <f>[2]自有船应收租金!F884</f>
        <v>第07期</v>
      </c>
      <c r="E942" s="82" t="str">
        <f>[2]自有船应收租金!I884</f>
        <v>2020.06.20-2020.07.05</v>
      </c>
      <c r="F942" s="83">
        <f>[2]自有船应收租金!V884</f>
        <v>0</v>
      </c>
      <c r="G942" s="82">
        <f>[2]自有船应收租金!AA884</f>
        <v>79956.25</v>
      </c>
      <c r="H942" s="82">
        <f>IF([2]自有船应收租金!AB884="","",[2]自有船应收租金!AB884)</f>
        <v>79919.13</v>
      </c>
      <c r="I942" s="86" t="str">
        <f>[2]自有船应收租金!Y884</f>
        <v>1.25%佣金</v>
      </c>
    </row>
    <row r="943" s="59" customFormat="1" ht="12" customHeight="1" spans="2:9">
      <c r="B943" s="82" t="str">
        <f>[2]自有船应收租金!B885</f>
        <v>JRS CORVUS</v>
      </c>
      <c r="C943" s="82" t="str">
        <f>[2]自有船应收租金!C885</f>
        <v>SKR</v>
      </c>
      <c r="D943" s="82" t="str">
        <f>[2]自有船应收租金!F885</f>
        <v>PREFINAL</v>
      </c>
      <c r="E943" s="82" t="str">
        <f>[2]自有船应收租金!I885</f>
        <v>2020.06.17-2020.06.24</v>
      </c>
      <c r="F943" s="83">
        <f>[2]自有船应收租金!V885</f>
        <v>0</v>
      </c>
      <c r="G943" s="82">
        <f>[2]自有船应收租金!AA885</f>
        <v>35541.6333333333</v>
      </c>
      <c r="H943" s="82">
        <f>IF([2]自有船应收租金!AB885="","",[2]自有船应收租金!AB885)</f>
        <v>35528.26</v>
      </c>
      <c r="I943" s="86" t="str">
        <f>[2]自有船应收租金!Y885</f>
        <v>1.25%佣金/船东费预留</v>
      </c>
    </row>
    <row r="944" s="59" customFormat="1" ht="12" customHeight="1" spans="2:9">
      <c r="B944" s="82" t="str">
        <f>[2]自有船应收租金!B886</f>
        <v>Heung-A Manila</v>
      </c>
      <c r="C944" s="82" t="str">
        <f>[2]自有船应收租金!C886</f>
        <v>PAN</v>
      </c>
      <c r="D944" s="82" t="str">
        <f>[2]自有船应收租金!F886</f>
        <v>第07期</v>
      </c>
      <c r="E944" s="82" t="str">
        <f>[2]自有船应收租金!I886</f>
        <v>2020.06.21-2020.07.06</v>
      </c>
      <c r="F944" s="83">
        <f>[2]自有船应收租金!V886</f>
        <v>0</v>
      </c>
      <c r="G944" s="82">
        <f>[2]自有船应收租金!AA886</f>
        <v>80937.5</v>
      </c>
      <c r="H944" s="82">
        <f>IF([2]自有船应收租金!AB886="","",[2]自有船应收租金!AB886)</f>
        <v>80904.13</v>
      </c>
      <c r="I944" s="86">
        <f>[2]自有船应收租金!Y886</f>
        <v>0</v>
      </c>
    </row>
    <row r="945" s="59" customFormat="1" ht="12" customHeight="1" spans="2:9">
      <c r="B945" s="82" t="str">
        <f>[2]自有船应收租金!B887</f>
        <v>ACACIA LIBRA</v>
      </c>
      <c r="C945" s="82" t="str">
        <f>[2]自有船应收租金!C887</f>
        <v>CMS</v>
      </c>
      <c r="D945" s="82" t="str">
        <f>[2]自有船应收租金!F887</f>
        <v>PREFINAL</v>
      </c>
      <c r="E945" s="82" t="str">
        <f>[2]自有船应收租金!I887</f>
        <v>2020.06.21-2020.07.09</v>
      </c>
      <c r="F945" s="83">
        <f>[2]自有船应收租金!V887</f>
        <v>0</v>
      </c>
      <c r="G945" s="82">
        <f>[2]自有船应收租金!AA887</f>
        <v>-51535.702430137</v>
      </c>
      <c r="H945" s="82">
        <f>IF([2]自有船应收租金!AB887="","",[2]自有船应收租金!AB887)</f>
        <v>-51535.7</v>
      </c>
      <c r="I945" s="86" t="str">
        <f>[2]自有船应收租金!Y887</f>
        <v>交还船检验费/船东费预留 /船员劳务费</v>
      </c>
    </row>
    <row r="946" s="59" customFormat="1" ht="12" customHeight="1" spans="2:9">
      <c r="B946" s="82" t="str">
        <f>[2]自有船应收租金!B888</f>
        <v>ACACIA LIBRA</v>
      </c>
      <c r="C946" s="82" t="str">
        <f>[2]自有船应收租金!C888</f>
        <v>CMS</v>
      </c>
      <c r="D946" s="82" t="str">
        <f>[2]自有船应收租金!F888</f>
        <v>final</v>
      </c>
      <c r="E946" s="82" t="str">
        <f>[2]自有船应收租金!I888</f>
        <v>2020.06.21-2020.07.09</v>
      </c>
      <c r="F946" s="83">
        <f>[2]自有船应收租金!V888</f>
        <v>0</v>
      </c>
      <c r="G946" s="82">
        <f>[2]自有船应收租金!AA888</f>
        <v>889.66</v>
      </c>
      <c r="H946" s="82">
        <f>IF([2]自有船应收租金!AB888="","",[2]自有船应收租金!AB888)</f>
        <v>856.3</v>
      </c>
      <c r="I946" s="86" t="str">
        <f>[2]自有船应收租金!Y888</f>
        <v>船东费预留返还/船东费</v>
      </c>
    </row>
    <row r="947" s="59" customFormat="1" ht="12" customHeight="1" spans="2:9">
      <c r="B947" s="82" t="str">
        <f>[2]自有船应收租金!B889</f>
        <v>ACACIA TAURUS</v>
      </c>
      <c r="C947" s="82" t="str">
        <f>[2]自有船应收租金!C889</f>
        <v>STM</v>
      </c>
      <c r="D947" s="82" t="str">
        <f>[2]自有船应收租金!F889</f>
        <v>第02期</v>
      </c>
      <c r="E947" s="82" t="str">
        <f>[2]自有船应收租金!I889</f>
        <v>2020.06.21-2020.07.06</v>
      </c>
      <c r="F947" s="83">
        <f>[2]自有船应收租金!V889</f>
        <v>0</v>
      </c>
      <c r="G947" s="82">
        <f>[2]自有船应收租金!AA889</f>
        <v>60077.5</v>
      </c>
      <c r="H947" s="82">
        <f>IF([2]自有船应收租金!AB889="","",[2]自有船应收租金!AB889)</f>
        <v>60077.51</v>
      </c>
      <c r="I947" s="86" t="str">
        <f>[2]自有船应收租金!Y889</f>
        <v>船东费</v>
      </c>
    </row>
    <row r="948" s="59" customFormat="1" ht="12" customHeight="1" spans="2:9">
      <c r="B948" s="82" t="str">
        <f>[2]自有船应收租金!B890</f>
        <v>LISBOA</v>
      </c>
      <c r="C948" s="82" t="str">
        <f>[2]自有船应收租金!C890</f>
        <v>STM</v>
      </c>
      <c r="D948" s="82" t="str">
        <f>[2]自有船应收租金!F890</f>
        <v>第04期</v>
      </c>
      <c r="E948" s="82" t="str">
        <f>[2]自有船应收租金!I890</f>
        <v>2020.06.23-2020.07.08</v>
      </c>
      <c r="F948" s="83">
        <f>[2]自有船应收租金!V890</f>
        <v>0</v>
      </c>
      <c r="G948" s="82">
        <f>[2]自有船应收租金!AA890</f>
        <v>72700</v>
      </c>
      <c r="H948" s="82">
        <f>IF([2]自有船应收租金!AB890="","",[2]自有船应收租金!AB890)</f>
        <v>72700</v>
      </c>
      <c r="I948" s="86">
        <f>[2]自有船应收租金!Y890</f>
        <v>0</v>
      </c>
    </row>
    <row r="949" s="59" customFormat="1" ht="12" customHeight="1" spans="2:9">
      <c r="B949" s="82" t="str">
        <f>[2]自有船应收租金!B891</f>
        <v>ACACIA REI</v>
      </c>
      <c r="C949" s="82" t="str">
        <f>[2]自有船应收租金!C891</f>
        <v>STM</v>
      </c>
      <c r="D949" s="82" t="str">
        <f>[2]自有船应收租金!F891</f>
        <v>第05期</v>
      </c>
      <c r="E949" s="82" t="str">
        <f>[2]自有船应收租金!I891</f>
        <v>2020.06.23-2020.07.08</v>
      </c>
      <c r="F949" s="83">
        <f>[2]自有船应收租金!V891</f>
        <v>0</v>
      </c>
      <c r="G949" s="82">
        <f>[2]自有船应收租金!AA891</f>
        <v>91200</v>
      </c>
      <c r="H949" s="82">
        <f>IF([2]自有船应收租金!AB891="","",[2]自有船应收租金!AB891)</f>
        <v>91200</v>
      </c>
      <c r="I949" s="86">
        <f>[2]自有船应收租金!Y891</f>
        <v>0</v>
      </c>
    </row>
    <row r="950" s="59" customFormat="1" ht="12" customHeight="1" spans="2:9">
      <c r="B950" s="82" t="str">
        <f>[2]自有船应收租金!B892</f>
        <v>JRS CORVUS</v>
      </c>
      <c r="C950" s="82" t="str">
        <f>[2]自有船应收租金!C892</f>
        <v>SKR</v>
      </c>
      <c r="D950" s="82" t="str">
        <f>[2]自有船应收租金!F892</f>
        <v>prefinal2</v>
      </c>
      <c r="E950" s="82" t="str">
        <f>[2]自有船应收租金!I892</f>
        <v>2020.06.24-2020.06.25</v>
      </c>
      <c r="F950" s="83">
        <f>[2]自有船应收租金!V892</f>
        <v>0</v>
      </c>
      <c r="G950" s="82">
        <f>[2]自有船应收租金!AA892</f>
        <v>8102.10616666667</v>
      </c>
      <c r="H950" s="82">
        <f>IF([2]自有船应收租金!AB892="","",[2]自有船应收租金!AB892)</f>
        <v>8102.11</v>
      </c>
      <c r="I950" s="86" t="str">
        <f>[2]自有船应收租金!Y892</f>
        <v>1.25%佣金/交还船检验费</v>
      </c>
    </row>
    <row r="951" s="59" customFormat="1" ht="12" customHeight="1" spans="2:9">
      <c r="B951" s="82" t="str">
        <f>[2]自有船应收租金!B893</f>
        <v>JRS CORVUS</v>
      </c>
      <c r="C951" s="82" t="str">
        <f>[2]自有船应收租金!C893</f>
        <v>SKR</v>
      </c>
      <c r="D951" s="82" t="str">
        <f>[2]自有船应收租金!F893</f>
        <v>final</v>
      </c>
      <c r="E951" s="82" t="str">
        <f>[2]自有船应收租金!I893</f>
        <v>2020.06.24-2020.06.25</v>
      </c>
      <c r="F951" s="83">
        <f>[2]自有船应收租金!V893</f>
        <v>0</v>
      </c>
      <c r="G951" s="82">
        <f>[2]自有船应收租金!AA893</f>
        <v>1482.5</v>
      </c>
      <c r="H951" s="82">
        <f>IF([2]自有船应收租金!AB893="","",[2]自有船应收租金!AB893)</f>
        <v>1469.39</v>
      </c>
      <c r="I951" s="86" t="str">
        <f>[2]自有船应收租金!Y893</f>
        <v>1.25%佣金/返还船东费预留</v>
      </c>
    </row>
    <row r="952" s="59" customFormat="1" ht="12" customHeight="1" spans="2:9">
      <c r="B952" s="82" t="str">
        <f>[2]自有船应收租金!B894</f>
        <v>ACACIA LAN</v>
      </c>
      <c r="C952" s="82" t="str">
        <f>[2]自有船应收租金!C894</f>
        <v>STM</v>
      </c>
      <c r="D952" s="82" t="str">
        <f>[2]自有船应收租金!F894</f>
        <v>第15期</v>
      </c>
      <c r="E952" s="82" t="str">
        <f>[2]自有船应收租金!I894</f>
        <v>2020.06.25-2020.07.10</v>
      </c>
      <c r="F952" s="83">
        <f>[2]自有船应收租金!V894</f>
        <v>0</v>
      </c>
      <c r="G952" s="82">
        <f>[2]自有船应收租金!AA894</f>
        <v>60449.05</v>
      </c>
      <c r="H952" s="82">
        <f>IF([2]自有船应收租金!AB894="","",[2]自有船应收租金!AB894)</f>
        <v>60449.06</v>
      </c>
      <c r="I952" s="86" t="str">
        <f>[2]自有船应收租金!Y894</f>
        <v>船东费</v>
      </c>
    </row>
    <row r="953" s="59" customFormat="1" ht="12" customHeight="1" spans="2:9">
      <c r="B953" s="82" t="str">
        <f>[2]自有船应收租金!B895</f>
        <v>ACACIA MING</v>
      </c>
      <c r="C953" s="82" t="str">
        <f>[2]自有船应收租金!C895</f>
        <v>TYS</v>
      </c>
      <c r="D953" s="82" t="str">
        <f>[2]自有船应收租金!F895</f>
        <v>第07期</v>
      </c>
      <c r="E953" s="82" t="str">
        <f>[2]自有船应收租金!I895</f>
        <v>2020.06.30-2020.07.15</v>
      </c>
      <c r="F953" s="83">
        <f>[2]自有船应收租金!V895</f>
        <v>0</v>
      </c>
      <c r="G953" s="82">
        <f>[2]自有船应收租金!AA895</f>
        <v>74944.9058219178</v>
      </c>
      <c r="H953" s="82">
        <f>IF([2]自有船应收租金!AB895="","",[2]自有船应收租金!AB895)</f>
        <v>74932.43</v>
      </c>
      <c r="I953" s="86" t="str">
        <f>[2]自有船应收租金!Y895</f>
        <v>1.25%佣金</v>
      </c>
    </row>
    <row r="954" s="59" customFormat="1" ht="12" customHeight="1" spans="2:9">
      <c r="B954" s="82" t="str">
        <f>[2]自有船应收租金!B896</f>
        <v>ACACIA HAWK</v>
      </c>
      <c r="C954" s="82" t="str">
        <f>[2]自有船应收租金!C896</f>
        <v>CMS</v>
      </c>
      <c r="D954" s="82" t="str">
        <f>[2]自有船应收租金!F896</f>
        <v>第60期</v>
      </c>
      <c r="E954" s="82" t="str">
        <f>[2]自有船应收租金!I896</f>
        <v>2020.07.01-2020.07.16</v>
      </c>
      <c r="F954" s="83">
        <f>[2]自有船应收租金!V896</f>
        <v>0</v>
      </c>
      <c r="G954" s="82">
        <f>[2]自有船应收租金!AA896</f>
        <v>70742.4657534247</v>
      </c>
      <c r="H954" s="82">
        <f>IF([2]自有船应收租金!AB896="","",[2]自有船应收租金!AB896)</f>
        <v>70714.77</v>
      </c>
      <c r="I954" s="86">
        <f>[2]自有船应收租金!Y896</f>
        <v>0</v>
      </c>
    </row>
    <row r="955" s="59" customFormat="1" ht="12" customHeight="1" spans="2:9">
      <c r="B955" s="82" t="str">
        <f>[2]自有船应收租金!B897</f>
        <v>ACACIA VIRGO</v>
      </c>
      <c r="C955" s="82" t="str">
        <f>[2]自有船应收租金!C897</f>
        <v>SCP</v>
      </c>
      <c r="D955" s="82" t="str">
        <f>[2]自有船应收租金!F897</f>
        <v>PREFINAL</v>
      </c>
      <c r="E955" s="82" t="str">
        <f>[2]自有船应收租金!I897</f>
        <v>2020.07.02-2020.07.04</v>
      </c>
      <c r="F955" s="83">
        <f>[2]自有船应收租金!V897</f>
        <v>0</v>
      </c>
      <c r="G955" s="82">
        <f>[2]自有船应收租金!AA897</f>
        <v>-24231.4143139269</v>
      </c>
      <c r="H955" s="82">
        <f>IF([2]自有船应收租金!AB897="","",[2]自有船应收租金!AB897)</f>
        <v>-23931.41</v>
      </c>
      <c r="I955" s="86" t="str">
        <f>[2]自有船应收租金!Y897</f>
        <v>1.25%佣金/2022e-2026劳务费/还船检验费</v>
      </c>
    </row>
    <row r="956" s="59" customFormat="1" ht="12" customHeight="1" spans="2:9">
      <c r="B956" s="82" t="str">
        <f>[2]自有船应收租金!B898</f>
        <v>ACACIA VIRGO</v>
      </c>
      <c r="C956" s="82" t="str">
        <f>[2]自有船应收租金!C898</f>
        <v>SCP</v>
      </c>
      <c r="D956" s="82" t="str">
        <f>[2]自有船应收租金!F898</f>
        <v>final</v>
      </c>
      <c r="E956" s="82" t="str">
        <f>[2]自有船应收租金!I898</f>
        <v>2020.07.02-2020.07.04</v>
      </c>
      <c r="F956" s="83">
        <f>[2]自有船应收租金!V898</f>
        <v>0</v>
      </c>
      <c r="G956" s="82">
        <f>[2]自有船应收租金!AA898</f>
        <v>3960</v>
      </c>
      <c r="H956" s="82" t="str">
        <f>IF([2]自有船应收租金!AB898="","",[2]自有船应收租金!AB898)</f>
        <v/>
      </c>
      <c r="I956" s="86" t="str">
        <f>[2]自有船应收租金!Y898</f>
        <v>船东费预留返还/还船检验费（夜晚OVERTIME）</v>
      </c>
    </row>
    <row r="957" s="59" customFormat="1" ht="12" customHeight="1" spans="2:9">
      <c r="B957" s="82" t="str">
        <f>[2]自有船应收租金!B899</f>
        <v>Heung-A Singapore</v>
      </c>
      <c r="C957" s="82" t="str">
        <f>[2]自有船应收租金!C899</f>
        <v>SNL</v>
      </c>
      <c r="D957" s="82" t="str">
        <f>[2]自有船应收租金!F899</f>
        <v>第18期</v>
      </c>
      <c r="E957" s="82" t="str">
        <f>[2]自有船应收租金!I899</f>
        <v>2020.07.03-2020.07.18</v>
      </c>
      <c r="F957" s="83">
        <f>[2]自有船应收租金!V899</f>
        <v>0</v>
      </c>
      <c r="G957" s="82">
        <f>[2]自有船应收租金!AA899</f>
        <v>79825</v>
      </c>
      <c r="H957" s="82">
        <f>IF([2]自有船应收租金!AB899="","",[2]自有船应收租金!AB899)</f>
        <v>79785.37</v>
      </c>
      <c r="I957" s="86">
        <f>[2]自有船应收租金!Y899</f>
        <v>0</v>
      </c>
    </row>
    <row r="958" s="59" customFormat="1" ht="12" customHeight="1" spans="2:9">
      <c r="B958" s="82" t="str">
        <f>[2]自有船应收租金!B900</f>
        <v>ACACIA MAKOTO</v>
      </c>
      <c r="C958" s="82" t="str">
        <f>[2]自有船应收租金!C900</f>
        <v>STM</v>
      </c>
      <c r="D958" s="82" t="str">
        <f>[2]自有船应收租金!F900</f>
        <v>第50期</v>
      </c>
      <c r="E958" s="82" t="str">
        <f>[2]自有船应收租金!I900</f>
        <v>2020.07.03-2020.07.18</v>
      </c>
      <c r="F958" s="83">
        <f>[2]自有船应收租金!V900</f>
        <v>0</v>
      </c>
      <c r="G958" s="82">
        <f>[2]自有船应收租金!AA900</f>
        <v>91200</v>
      </c>
      <c r="H958" s="82">
        <f>IF([2]自有船应收租金!AB900="","",[2]自有船应收租金!AB900)</f>
        <v>91200</v>
      </c>
      <c r="I958" s="86">
        <f>[2]自有船应收租金!Y900</f>
        <v>0</v>
      </c>
    </row>
    <row r="959" s="59" customFormat="1" ht="12" customHeight="1" spans="2:9">
      <c r="B959" s="82" t="str">
        <f>[2]自有船应收租金!B901</f>
        <v>ACACIA ARIES</v>
      </c>
      <c r="C959" s="82" t="str">
        <f>[2]自有船应收租金!C901</f>
        <v>STM</v>
      </c>
      <c r="D959" s="82" t="str">
        <f>[2]自有船应收租金!F901</f>
        <v>第10期</v>
      </c>
      <c r="E959" s="82" t="str">
        <f>[2]自有船应收租金!I901</f>
        <v>2020.07.04-2020.07.19</v>
      </c>
      <c r="F959" s="83">
        <f>[2]自有船应收租金!V901</f>
        <v>0</v>
      </c>
      <c r="G959" s="82">
        <f>[2]自有船应收租金!AA901</f>
        <v>60650</v>
      </c>
      <c r="H959" s="82">
        <f>IF([2]自有船应收租金!AB901="","",[2]自有船应收租金!AB901)</f>
        <v>60650</v>
      </c>
      <c r="I959" s="86">
        <f>[2]自有船应收租金!Y901</f>
        <v>0</v>
      </c>
    </row>
    <row r="960" s="59" customFormat="1" ht="12" customHeight="1" spans="2:9">
      <c r="B960" s="82" t="str">
        <f>[2]自有船应收租金!B902</f>
        <v>JRS CARINA</v>
      </c>
      <c r="C960" s="82" t="str">
        <f>[2]自有船应收租金!C902</f>
        <v>CCL</v>
      </c>
      <c r="D960" s="82" t="str">
        <f>[2]自有船应收租金!F902</f>
        <v>第50期</v>
      </c>
      <c r="E960" s="82" t="str">
        <f>[2]自有船应收租金!I902</f>
        <v>2020.07.04-2020.07.19</v>
      </c>
      <c r="F960" s="83">
        <f>[2]自有船应收租金!V902</f>
        <v>0</v>
      </c>
      <c r="G960" s="82">
        <f>[2]自有船应收租金!AA902</f>
        <v>68904.2</v>
      </c>
      <c r="H960" s="82">
        <f>IF([2]自有船应收租金!AB902="","",[2]自有船应收租金!AB902)</f>
        <v>68901.8</v>
      </c>
      <c r="I960" s="86" t="str">
        <f>[2]自有船应收租金!Y902</f>
        <v>由于电罗经不稳定，改航线多耗油</v>
      </c>
    </row>
    <row r="961" s="59" customFormat="1" ht="12" customHeight="1" spans="2:9">
      <c r="B961" s="82" t="str">
        <f>[2]自有船应收租金!B903</f>
        <v>Heung-A Jakarta </v>
      </c>
      <c r="C961" s="82" t="str">
        <f>[2]自有船应收租金!C903</f>
        <v>DYS</v>
      </c>
      <c r="D961" s="82" t="str">
        <f>[2]自有船应收租金!F903</f>
        <v>第08期</v>
      </c>
      <c r="E961" s="82" t="str">
        <f>[2]自有船应收租金!I903</f>
        <v>2020.07.05-2020.07.20</v>
      </c>
      <c r="F961" s="83">
        <f>[2]自有船应收租金!V903</f>
        <v>0</v>
      </c>
      <c r="G961" s="82">
        <f>[2]自有船应收租金!AA903</f>
        <v>70515.44</v>
      </c>
      <c r="H961" s="82">
        <f>IF([2]自有船应收租金!AB903="","",[2]自有船应收租金!AB903)</f>
        <v>70478.31</v>
      </c>
      <c r="I961" s="86" t="str">
        <f>[2]自有船应收租金!Y903</f>
        <v>1.25%佣金/船东费</v>
      </c>
    </row>
    <row r="962" s="59" customFormat="1" ht="12" customHeight="1" spans="2:9">
      <c r="B962" s="82" t="str">
        <f>[2]自有船应收租金!B904</f>
        <v>Heung-A Manila</v>
      </c>
      <c r="C962" s="82" t="str">
        <f>[2]自有船应收租金!C904</f>
        <v>PAN</v>
      </c>
      <c r="D962" s="82" t="str">
        <f>[2]自有船应收租金!F904</f>
        <v>第08期</v>
      </c>
      <c r="E962" s="82" t="str">
        <f>[2]自有船应收租金!I904</f>
        <v>2020.07.06-2020.07.21</v>
      </c>
      <c r="F962" s="83">
        <f>[2]自有船应收租金!V904</f>
        <v>0</v>
      </c>
      <c r="G962" s="82">
        <f>[2]自有船应收租金!AA904</f>
        <v>79747.12</v>
      </c>
      <c r="H962" s="82">
        <f>IF([2]自有船应收租金!AB904="","",[2]自有船应收租金!AB904)</f>
        <v>79713.75</v>
      </c>
      <c r="I962" s="86" t="str">
        <f>[2]自有船应收租金!Y904</f>
        <v>船东费</v>
      </c>
    </row>
    <row r="963" s="59" customFormat="1" ht="12" customHeight="1" spans="2:9">
      <c r="B963" s="82" t="str">
        <f>[2]自有船应收租金!B905</f>
        <v>ACACIA TAURUS</v>
      </c>
      <c r="C963" s="82" t="str">
        <f>[2]自有船应收租金!C905</f>
        <v>STM</v>
      </c>
      <c r="D963" s="82" t="str">
        <f>[2]自有船应收租金!F905</f>
        <v>第03期</v>
      </c>
      <c r="E963" s="82" t="str">
        <f>[2]自有船应收租金!I905</f>
        <v>2020.07.06-2020.07.21</v>
      </c>
      <c r="F963" s="83">
        <f>[2]自有船应收租金!V905</f>
        <v>0</v>
      </c>
      <c r="G963" s="82">
        <f>[2]自有船应收租金!AA905</f>
        <v>60650</v>
      </c>
      <c r="H963" s="82">
        <f>IF([2]自有船应收租金!AB905="","",[2]自有船应收租金!AB905)</f>
        <v>60650</v>
      </c>
      <c r="I963" s="86">
        <f>[2]自有船应收租金!Y905</f>
        <v>0</v>
      </c>
    </row>
    <row r="964" s="59" customFormat="1" ht="12" customHeight="1" spans="2:9">
      <c r="B964" s="82" t="str">
        <f>[2]自有船应收租金!B906</f>
        <v>LISBOA</v>
      </c>
      <c r="C964" s="82" t="str">
        <f>[2]自有船应收租金!C906</f>
        <v>STM</v>
      </c>
      <c r="D964" s="82" t="str">
        <f>[2]自有船应收租金!F906</f>
        <v>第05期</v>
      </c>
      <c r="E964" s="82" t="str">
        <f>[2]自有船应收租金!I906</f>
        <v>2020.07.08-2020.07.23</v>
      </c>
      <c r="F964" s="83">
        <f>[2]自有船应收租金!V906</f>
        <v>0</v>
      </c>
      <c r="G964" s="82">
        <f>[2]自有船应收租金!AA906</f>
        <v>72700</v>
      </c>
      <c r="H964" s="82">
        <f>IF([2]自有船应收租金!AB906="","",[2]自有船应收租金!AB906)</f>
        <v>72700</v>
      </c>
      <c r="I964" s="86">
        <f>[2]自有船应收租金!Y906</f>
        <v>0</v>
      </c>
    </row>
    <row r="965" s="59" customFormat="1" ht="12" customHeight="1" spans="2:9">
      <c r="B965" s="82" t="str">
        <f>[2]自有船应收租金!B907</f>
        <v>ACACIA REI</v>
      </c>
      <c r="C965" s="82" t="str">
        <f>[2]自有船应收租金!C907</f>
        <v>STM</v>
      </c>
      <c r="D965" s="82" t="str">
        <f>[2]自有船应收租金!F907</f>
        <v>第06期</v>
      </c>
      <c r="E965" s="82" t="str">
        <f>[2]自有船应收租金!I907</f>
        <v>2020.07.08-2020.07.23</v>
      </c>
      <c r="F965" s="83">
        <f>[2]自有船应收租金!V907</f>
        <v>0</v>
      </c>
      <c r="G965" s="82">
        <f>[2]自有船应收租金!AA907</f>
        <v>73439.6</v>
      </c>
      <c r="H965" s="82">
        <f>IF([2]自有船应收租金!AB907="","",[2]自有船应收租金!AB907)</f>
        <v>73439.6</v>
      </c>
      <c r="I965" s="86" t="str">
        <f>[2]自有船应收租金!Y907</f>
        <v>停租(0.8792天）/停租 7.06 0948-1448 0.2083天</v>
      </c>
    </row>
    <row r="966" s="59" customFormat="1" ht="12" customHeight="1" spans="2:9">
      <c r="B966" s="82" t="str">
        <f>[2]自有船应收租金!B908</f>
        <v>ACACIA LAN</v>
      </c>
      <c r="C966" s="82" t="str">
        <f>[2]自有船应收租金!C908</f>
        <v>STM</v>
      </c>
      <c r="D966" s="82" t="str">
        <f>[2]自有船应收租金!F908</f>
        <v>第16期</v>
      </c>
      <c r="E966" s="82" t="str">
        <f>[2]自有船应收租金!I908</f>
        <v>2020.07.10-2020.07.25</v>
      </c>
      <c r="F966" s="83">
        <f>[2]自有船应收租金!V908</f>
        <v>0</v>
      </c>
      <c r="G966" s="82">
        <f>[2]自有船应收租金!AA908</f>
        <v>60650</v>
      </c>
      <c r="H966" s="82">
        <f>IF([2]自有船应收租金!AB908="","",[2]自有船应收租金!AB908)</f>
        <v>60650</v>
      </c>
      <c r="I966" s="86">
        <f>[2]自有船应收租金!Y908</f>
        <v>0</v>
      </c>
    </row>
    <row r="967" s="59" customFormat="1" ht="12" customHeight="1" spans="2:9">
      <c r="B967" s="82" t="str">
        <f>[2]自有船应收租金!B909</f>
        <v>JRS CORVUS</v>
      </c>
      <c r="C967" s="82" t="str">
        <f>[2]自有船应收租金!C909</f>
        <v>CMS</v>
      </c>
      <c r="D967" s="82" t="str">
        <f>[2]自有船应收租金!F909</f>
        <v>第01期</v>
      </c>
      <c r="E967" s="82" t="str">
        <f>[2]自有船应收租金!I909</f>
        <v>2020.07.11-2020.07.26</v>
      </c>
      <c r="F967" s="83">
        <f>[2]自有船应收租金!V909</f>
        <v>0</v>
      </c>
      <c r="G967" s="82">
        <f>[2]自有船应收租金!AA909</f>
        <v>70589.7260273973</v>
      </c>
      <c r="H967" s="82">
        <f>IF([2]自有船应收租金!AB909="","",[2]自有船应收租金!AB909)</f>
        <v>70559.73</v>
      </c>
      <c r="I967" s="86" t="str">
        <f>[2]自有船应收租金!Y909</f>
        <v>交船检验费</v>
      </c>
    </row>
    <row r="968" s="59" customFormat="1" ht="12" customHeight="1" spans="2:9">
      <c r="B968" s="82" t="str">
        <f>[2]自有船应收租金!B910</f>
        <v>ACACIA MING</v>
      </c>
      <c r="C968" s="82" t="str">
        <f>[2]自有船应收租金!C910</f>
        <v>TYS</v>
      </c>
      <c r="D968" s="82" t="str">
        <f>[2]自有船应收租金!F910</f>
        <v>第08期</v>
      </c>
      <c r="E968" s="82" t="str">
        <f>[2]自有船应收租金!I910</f>
        <v>2020.07.15-2020.07.30</v>
      </c>
      <c r="F968" s="83">
        <f>[2]自有船应收租金!V910</f>
        <v>0</v>
      </c>
      <c r="G968" s="82">
        <f>[2]自有船应收租金!AA910</f>
        <v>74944.9058219178</v>
      </c>
      <c r="H968" s="82">
        <f>IF([2]自有船应收租金!AB910="","",[2]自有船应收租金!AB910)</f>
        <v>74931.53</v>
      </c>
      <c r="I968" s="86" t="str">
        <f>[2]自有船应收租金!Y910</f>
        <v>1.25%佣金</v>
      </c>
    </row>
    <row r="969" s="59" customFormat="1" ht="12" customHeight="1" spans="2:9">
      <c r="B969" s="82" t="str">
        <f>[2]自有船应收租金!B911</f>
        <v>ACACIA HAWK</v>
      </c>
      <c r="C969" s="82" t="str">
        <f>[2]自有船应收租金!C911</f>
        <v>CMS</v>
      </c>
      <c r="D969" s="82" t="str">
        <f>[2]自有船应收租金!F911</f>
        <v>第61期</v>
      </c>
      <c r="E969" s="82" t="str">
        <f>[2]自有船应收租金!I911</f>
        <v>2020.07.16-2020.07.31</v>
      </c>
      <c r="F969" s="83">
        <f>[2]自有船应收租金!V911</f>
        <v>0</v>
      </c>
      <c r="G969" s="82">
        <f>[2]自有船应收租金!AA911</f>
        <v>70742.4657534247</v>
      </c>
      <c r="H969" s="82">
        <f>IF([2]自有船应收租金!AB911="","",[2]自有船应收租金!AB911)</f>
        <v>70714.77</v>
      </c>
      <c r="I969" s="86">
        <f>[2]自有船应收租金!Y911</f>
        <v>0</v>
      </c>
    </row>
    <row r="970" s="59" customFormat="1" ht="12" customHeight="1" spans="2:9">
      <c r="B970" s="82" t="str">
        <f>[2]自有船应收租金!B912</f>
        <v>Heung-A Singapore</v>
      </c>
      <c r="C970" s="82" t="str">
        <f>[2]自有船应收租金!C912</f>
        <v>SNL</v>
      </c>
      <c r="D970" s="82" t="str">
        <f>[2]自有船应收租金!F912</f>
        <v>第19期</v>
      </c>
      <c r="E970" s="82" t="str">
        <f>[2]自有船应收租金!I912</f>
        <v>2020.07.18-2020.08.02</v>
      </c>
      <c r="F970" s="83">
        <f>[2]自有船应收租金!V912</f>
        <v>0</v>
      </c>
      <c r="G970" s="82">
        <f>[2]自有船应收租金!AA912</f>
        <v>77580.64</v>
      </c>
      <c r="H970" s="82">
        <f>IF([2]自有船应收租金!AB912="","",[2]自有船应收租金!AB912)</f>
        <v>77541</v>
      </c>
      <c r="I970" s="86" t="str">
        <f>[2]自有船应收租金!Y912</f>
        <v>船东费</v>
      </c>
    </row>
    <row r="971" s="59" customFormat="1" ht="12" customHeight="1" spans="2:9">
      <c r="B971" s="82" t="str">
        <f>[2]自有船应收租金!B913</f>
        <v>ACACIA MAKOTO</v>
      </c>
      <c r="C971" s="82" t="str">
        <f>[2]自有船应收租金!C913</f>
        <v>STM</v>
      </c>
      <c r="D971" s="82" t="str">
        <f>[2]自有船应收租金!F913</f>
        <v>第51期</v>
      </c>
      <c r="E971" s="82" t="str">
        <f>[2]自有船应收租金!I913</f>
        <v>2020.07.18-2020.08.02</v>
      </c>
      <c r="F971" s="83">
        <f>[2]自有船应收租金!V913</f>
        <v>0</v>
      </c>
      <c r="G971" s="82">
        <f>[2]自有船应收租金!AA913</f>
        <v>91200</v>
      </c>
      <c r="H971" s="82">
        <f>IF([2]自有船应收租金!AB913="","",[2]自有船应收租金!AB913)</f>
        <v>91200</v>
      </c>
      <c r="I971" s="86">
        <f>[2]自有船应收租金!Y913</f>
        <v>0</v>
      </c>
    </row>
    <row r="972" s="59" customFormat="1" ht="12" customHeight="1" spans="2:9">
      <c r="B972" s="82" t="str">
        <f>[2]自有船应收租金!B914</f>
        <v>ACACIA ARIES</v>
      </c>
      <c r="C972" s="82" t="str">
        <f>[2]自有船应收租金!C914</f>
        <v>STM</v>
      </c>
      <c r="D972" s="82" t="str">
        <f>[2]自有船应收租金!F914</f>
        <v>第11期</v>
      </c>
      <c r="E972" s="82" t="str">
        <f>[2]自有船应收租金!I914</f>
        <v>2020.07.19-2020.08.03</v>
      </c>
      <c r="F972" s="83">
        <f>[2]自有船应收租金!V914</f>
        <v>0</v>
      </c>
      <c r="G972" s="82">
        <f>[2]自有船应收租金!AA914</f>
        <v>60650</v>
      </c>
      <c r="H972" s="82">
        <f>IF([2]自有船应收租金!AB914="","",[2]自有船应收租金!AB914)</f>
        <v>60650</v>
      </c>
      <c r="I972" s="86">
        <f>[2]自有船应收租金!Y914</f>
        <v>0</v>
      </c>
    </row>
    <row r="973" s="59" customFormat="1" ht="12" customHeight="1" spans="2:9">
      <c r="B973" s="82" t="str">
        <f>[2]自有船应收租金!B915</f>
        <v>JRS CARINA</v>
      </c>
      <c r="C973" s="82" t="str">
        <f>[2]自有船应收租金!C915</f>
        <v>CCL</v>
      </c>
      <c r="D973" s="82" t="str">
        <f>[2]自有船应收租金!F915</f>
        <v>第51期</v>
      </c>
      <c r="E973" s="82" t="str">
        <f>[2]自有船应收租金!I915</f>
        <v>2020.07.19-2020.08.03</v>
      </c>
      <c r="F973" s="83">
        <f>[2]自有船应收租金!V915</f>
        <v>0</v>
      </c>
      <c r="G973" s="82">
        <f>[2]自有船应收租金!AA915</f>
        <v>70307.36</v>
      </c>
      <c r="H973" s="82">
        <f>IF([2]自有船应收租金!AB915="","",[2]自有船应收租金!AB915)</f>
        <v>70304.96</v>
      </c>
      <c r="I973" s="86" t="str">
        <f>[2]自有船应收租金!Y915</f>
        <v>船东费</v>
      </c>
    </row>
    <row r="974" s="59" customFormat="1" ht="12" customHeight="1" spans="2:9">
      <c r="B974" s="82" t="str">
        <f>[2]自有船应收租金!B916</f>
        <v>Heung-A Jakarta </v>
      </c>
      <c r="C974" s="82" t="str">
        <f>[2]自有船应收租金!C916</f>
        <v>DYS</v>
      </c>
      <c r="D974" s="82" t="str">
        <f>[2]自有船应收租金!F916</f>
        <v>第09期</v>
      </c>
      <c r="E974" s="82" t="str">
        <f>[2]自有船应收租金!I916</f>
        <v>2020.07.20-2020.08.04</v>
      </c>
      <c r="F974" s="83">
        <f>[2]自有船应收租金!V916</f>
        <v>0</v>
      </c>
      <c r="G974" s="82">
        <f>[2]自有船应收租金!AA916</f>
        <v>79956.25</v>
      </c>
      <c r="H974" s="82">
        <f>IF([2]自有船应收租金!AB916="","",[2]自有船应收租金!AB916)</f>
        <v>79919.11</v>
      </c>
      <c r="I974" s="86" t="str">
        <f>[2]自有船应收租金!Y916</f>
        <v>1.25%佣金</v>
      </c>
    </row>
    <row r="975" s="59" customFormat="1" ht="12" customHeight="1" spans="2:9">
      <c r="B975" s="82" t="str">
        <f>[2]自有船应收租金!B917</f>
        <v>Heung-A Manila</v>
      </c>
      <c r="C975" s="82" t="str">
        <f>[2]自有船应收租金!C917</f>
        <v>PAN</v>
      </c>
      <c r="D975" s="82" t="str">
        <f>[2]自有船应收租金!F917</f>
        <v>第09期</v>
      </c>
      <c r="E975" s="82" t="str">
        <f>[2]自有船应收租金!I917</f>
        <v>2020.07.21-2020.08.05</v>
      </c>
      <c r="F975" s="83">
        <f>[2]自有船应收租金!V917</f>
        <v>0</v>
      </c>
      <c r="G975" s="82">
        <f>[2]自有船应收租金!AA917</f>
        <v>80937.5</v>
      </c>
      <c r="H975" s="82">
        <f>IF([2]自有船应收租金!AB917="","",[2]自有船应收租金!AB917)</f>
        <v>80917.5</v>
      </c>
      <c r="I975" s="86">
        <f>[2]自有船应收租金!Y917</f>
        <v>0</v>
      </c>
    </row>
    <row r="976" s="59" customFormat="1" ht="12" customHeight="1" spans="2:9">
      <c r="B976" s="82" t="str">
        <f>[2]自有船应收租金!B918</f>
        <v>ACACIA TAURUS</v>
      </c>
      <c r="C976" s="82" t="str">
        <f>[2]自有船应收租金!C918</f>
        <v>STM</v>
      </c>
      <c r="D976" s="82" t="str">
        <f>[2]自有船应收租金!F918</f>
        <v>第04期</v>
      </c>
      <c r="E976" s="82" t="str">
        <f>[2]自有船应收租金!I918</f>
        <v>2020.07.21-2020.08.05</v>
      </c>
      <c r="F976" s="83">
        <f>[2]自有船应收租金!V918</f>
        <v>0</v>
      </c>
      <c r="G976" s="82">
        <f>[2]自有船应收租金!AA918</f>
        <v>60650</v>
      </c>
      <c r="H976" s="82">
        <f>IF([2]自有船应收租金!AB918="","",[2]自有船应收租金!AB918)</f>
        <v>60650</v>
      </c>
      <c r="I976" s="86">
        <f>[2]自有船应收租金!Y918</f>
        <v>0</v>
      </c>
    </row>
    <row r="977" s="59" customFormat="1" ht="12" customHeight="1" spans="2:9">
      <c r="B977" s="82" t="str">
        <f>[2]自有船应收租金!B919</f>
        <v>LISBOA</v>
      </c>
      <c r="C977" s="82" t="str">
        <f>[2]自有船应收租金!C919</f>
        <v>STM</v>
      </c>
      <c r="D977" s="82" t="str">
        <f>[2]自有船应收租金!F919</f>
        <v>第06期</v>
      </c>
      <c r="E977" s="82" t="str">
        <f>[2]自有船应收租金!I919</f>
        <v>2020.07.23-2020.08.07</v>
      </c>
      <c r="F977" s="83">
        <f>[2]自有船应收租金!V919</f>
        <v>0</v>
      </c>
      <c r="G977" s="82">
        <f>[2]自有船应收租金!AA919</f>
        <v>72700</v>
      </c>
      <c r="H977" s="82">
        <f>IF([2]自有船应收租金!AB919="","",[2]自有船应收租金!AB919)</f>
        <v>72700</v>
      </c>
      <c r="I977" s="86">
        <f>[2]自有船应收租金!Y919</f>
        <v>0</v>
      </c>
    </row>
    <row r="978" s="59" customFormat="1" ht="12" customHeight="1" spans="2:9">
      <c r="B978" s="82" t="str">
        <f>[2]自有船应收租金!B920</f>
        <v>ACACIA REI</v>
      </c>
      <c r="C978" s="82" t="str">
        <f>[2]自有船应收租金!C920</f>
        <v>STM</v>
      </c>
      <c r="D978" s="82" t="str">
        <f>[2]自有船应收租金!F920</f>
        <v>第07期</v>
      </c>
      <c r="E978" s="82" t="str">
        <f>[2]自有船应收租金!I920</f>
        <v>2020.07.23-2020.08.07</v>
      </c>
      <c r="F978" s="83">
        <f>[2]自有船应收租金!V920</f>
        <v>0</v>
      </c>
      <c r="G978" s="82">
        <f>[2]自有船应收租金!AA920</f>
        <v>87230.89</v>
      </c>
      <c r="H978" s="82">
        <f>IF([2]自有船应收租金!AB920="","",[2]自有船应收租金!AB920)</f>
        <v>87230.89</v>
      </c>
      <c r="I978" s="86" t="str">
        <f>[2]自有船应收租金!Y920</f>
        <v>船东费</v>
      </c>
    </row>
    <row r="979" s="59" customFormat="1" ht="12" customHeight="1" spans="2:9">
      <c r="B979" s="82" t="str">
        <f>[2]自有船应收租金!B921</f>
        <v>ACACIA LIBRA</v>
      </c>
      <c r="C979" s="82" t="str">
        <f>[2]自有船应收租金!C921</f>
        <v>PAN</v>
      </c>
      <c r="D979" s="82" t="str">
        <f>[2]自有船应收租金!F921</f>
        <v>第01期</v>
      </c>
      <c r="E979" s="82" t="str">
        <f>[2]自有船应收租金!I921</f>
        <v>2020.07.26-2020.08.10</v>
      </c>
      <c r="F979" s="83">
        <f>[2]自有船应收租金!V921</f>
        <v>0</v>
      </c>
      <c r="G979" s="82">
        <f>[2]自有船应收租金!AA921</f>
        <v>83887.5</v>
      </c>
      <c r="H979" s="82">
        <f>IF([2]自有船应收租金!AB921="","",[2]自有船应收租金!AB921)</f>
        <v>83860.28</v>
      </c>
      <c r="I979" s="86" t="str">
        <f>[2]自有船应收租金!Y921</f>
        <v>交船检验费</v>
      </c>
    </row>
    <row r="980" s="59" customFormat="1" ht="12" customHeight="1" spans="2:9">
      <c r="B980" s="82" t="str">
        <f>[2]自有船应收租金!B922</f>
        <v>ACACIA LAN</v>
      </c>
      <c r="C980" s="82" t="str">
        <f>[2]自有船应收租金!C922</f>
        <v>STM</v>
      </c>
      <c r="D980" s="82" t="str">
        <f>[2]自有船应收租金!F922</f>
        <v>第17期</v>
      </c>
      <c r="E980" s="82" t="str">
        <f>[2]自有船应收租金!I922</f>
        <v>2020.07.25-2020.08.09</v>
      </c>
      <c r="F980" s="83">
        <f>[2]自有船应收租金!V922</f>
        <v>0</v>
      </c>
      <c r="G980" s="82">
        <f>[2]自有船应收租金!AA922</f>
        <v>60238.59</v>
      </c>
      <c r="H980" s="82">
        <f>IF([2]自有船应收租金!AB922="","",[2]自有船应收租金!AB922)</f>
        <v>60238.59</v>
      </c>
      <c r="I980" s="86" t="str">
        <f>[2]自有船应收租金!Y922</f>
        <v>船东费</v>
      </c>
    </row>
    <row r="981" s="59" customFormat="1" ht="12" customHeight="1" spans="2:9">
      <c r="B981" s="82" t="str">
        <f>[2]自有船应收租金!B923</f>
        <v>JRS CORVUS</v>
      </c>
      <c r="C981" s="82" t="str">
        <f>[2]自有船应收租金!C923</f>
        <v>CMS</v>
      </c>
      <c r="D981" s="82" t="str">
        <f>[2]自有船应收租金!F923</f>
        <v>第02期</v>
      </c>
      <c r="E981" s="82" t="str">
        <f>[2]自有船应收租金!I923</f>
        <v>2020.07.26-2020.08.10</v>
      </c>
      <c r="F981" s="83">
        <f>[2]自有船应收租金!V923</f>
        <v>0</v>
      </c>
      <c r="G981" s="82">
        <f>[2]自有船应收租金!AA923</f>
        <v>70939.7260273973</v>
      </c>
      <c r="H981" s="82">
        <f>IF([2]自有船应收租金!AB923="","",[2]自有船应收租金!AB923)</f>
        <v>70912.52</v>
      </c>
      <c r="I981" s="86">
        <f>[2]自有船应收租金!Y923</f>
        <v>0</v>
      </c>
    </row>
    <row r="982" s="59" customFormat="1" ht="12" customHeight="1" spans="2:9">
      <c r="B982" s="82" t="str">
        <f>[2]自有船应收租金!B924</f>
        <v>ACACIA WA</v>
      </c>
      <c r="C982" s="82" t="str">
        <f>[2]自有船应收租金!C924</f>
        <v>NS</v>
      </c>
      <c r="D982" s="82" t="str">
        <f>[2]自有船应收租金!F924</f>
        <v>第01期</v>
      </c>
      <c r="E982" s="82" t="str">
        <f>[2]自有船应收租金!I924</f>
        <v>2020.07.30-2020.08.14</v>
      </c>
      <c r="F982" s="83">
        <f>[2]自有船应收租金!V924</f>
        <v>0</v>
      </c>
      <c r="G982" s="82">
        <f>[2]自有船应收租金!AA924</f>
        <v>42794.5171666667</v>
      </c>
      <c r="H982" s="82">
        <f>IF([2]自有船应收租金!AB924="","",[2]自有船应收租金!AB924)</f>
        <v>42794.52</v>
      </c>
      <c r="I982" s="86" t="str">
        <f>[2]自有船应收租金!Y924</f>
        <v>1.25%佣金/交船检验费/停租 1.8986天/船东费</v>
      </c>
    </row>
    <row r="983" s="59" customFormat="1" ht="12" customHeight="1" spans="2:9">
      <c r="B983" s="82" t="str">
        <f>[2]自有船应收租金!B925</f>
        <v>ACACIA MING</v>
      </c>
      <c r="C983" s="82" t="str">
        <f>[2]自有船应收租金!C925</f>
        <v>TYS</v>
      </c>
      <c r="D983" s="82" t="str">
        <f>[2]自有船应收租金!F925</f>
        <v>第09期</v>
      </c>
      <c r="E983" s="82" t="str">
        <f>[2]自有船应收租金!I925</f>
        <v>2020.07.30-2020.08.14</v>
      </c>
      <c r="F983" s="83">
        <f>[2]自有船应收租金!V925</f>
        <v>0</v>
      </c>
      <c r="G983" s="82">
        <f>[2]自有船应收租金!AA925</f>
        <v>74944.9058219178</v>
      </c>
      <c r="H983" s="82">
        <f>IF([2]自有船应收租金!AB925="","",[2]自有船应收租金!AB925)</f>
        <v>74937.68</v>
      </c>
      <c r="I983" s="86" t="str">
        <f>[2]自有船应收租金!Y925</f>
        <v>1.25%佣金</v>
      </c>
    </row>
    <row r="984" s="59" customFormat="1" ht="12" customHeight="1" spans="2:9">
      <c r="B984" s="82" t="str">
        <f>[2]自有船应收租金!B926</f>
        <v>ACACIA HAWK</v>
      </c>
      <c r="C984" s="82" t="str">
        <f>[2]自有船应收租金!C926</f>
        <v>CMS</v>
      </c>
      <c r="D984" s="82" t="str">
        <f>[2]自有船应收租金!F926</f>
        <v>第62期</v>
      </c>
      <c r="E984" s="82" t="str">
        <f>[2]自有船应收租金!I926</f>
        <v>2020.07.31-2020.08.15</v>
      </c>
      <c r="F984" s="83">
        <f>[2]自有船应收租金!V926</f>
        <v>0</v>
      </c>
      <c r="G984" s="82">
        <f>[2]自有船应收租金!AA926</f>
        <v>28048.9155890411</v>
      </c>
      <c r="H984" s="82">
        <f>IF([2]自有船应收租金!AB926="","",[2]自有船应收租金!AB926)</f>
        <v>28048.9</v>
      </c>
      <c r="I984" s="86" t="str">
        <f>[2]自有船应收租金!Y926</f>
        <v>HAWK停租6.24 2235LT 仁川还船入坞/JRCV 2020.06.26 12:48LT交船 1.5924天</v>
      </c>
    </row>
    <row r="985" s="59" customFormat="1" ht="12" customHeight="1" spans="2:9">
      <c r="B985" s="82" t="str">
        <f>[2]自有船应收租金!B927</f>
        <v>Heung-A Singapore</v>
      </c>
      <c r="C985" s="82" t="str">
        <f>[2]自有船应收租金!C927</f>
        <v>SNL</v>
      </c>
      <c r="D985" s="82" t="str">
        <f>[2]自有船应收租金!F927</f>
        <v>第20期</v>
      </c>
      <c r="E985" s="82" t="str">
        <f>[2]自有船应收租金!I927</f>
        <v>2020.08.02-2020.08.17</v>
      </c>
      <c r="F985" s="83">
        <f>[2]自有船应收租金!V927</f>
        <v>0</v>
      </c>
      <c r="G985" s="82">
        <f>[2]自有船应收租金!AA927</f>
        <v>79825</v>
      </c>
      <c r="H985" s="82">
        <f>IF([2]自有船应收租金!AB927="","",[2]自有船应收租金!AB927)</f>
        <v>79785.26</v>
      </c>
      <c r="I985" s="86">
        <f>[2]自有船应收租金!Y927</f>
        <v>0</v>
      </c>
    </row>
    <row r="986" s="59" customFormat="1" ht="12" customHeight="1" spans="2:9">
      <c r="B986" s="82" t="str">
        <f>[2]自有船应收租金!B928</f>
        <v>ACACIA MAKOTO</v>
      </c>
      <c r="C986" s="82" t="str">
        <f>[2]自有船应收租金!C928</f>
        <v>STM</v>
      </c>
      <c r="D986" s="82" t="str">
        <f>[2]自有船应收租金!F928</f>
        <v>第52期</v>
      </c>
      <c r="E986" s="82" t="str">
        <f>[2]自有船应收租金!I928</f>
        <v>2020.08.02-2020.08.17</v>
      </c>
      <c r="F986" s="83">
        <f>[2]自有船应收租金!V928</f>
        <v>0</v>
      </c>
      <c r="G986" s="82">
        <f>[2]自有船应收租金!AA928</f>
        <v>89200.61</v>
      </c>
      <c r="H986" s="82">
        <f>IF([2]自有船应收租金!AB928="","",[2]自有船应收租金!AB928)</f>
        <v>89200.61</v>
      </c>
      <c r="I986" s="86" t="str">
        <f>[2]自有船应收租金!Y928</f>
        <v>船东费</v>
      </c>
    </row>
    <row r="987" s="59" customFormat="1" ht="12" customHeight="1" spans="2:9">
      <c r="B987" s="82" t="str">
        <f>[2]自有船应收租金!B929</f>
        <v>ACACIA ARIES</v>
      </c>
      <c r="C987" s="82" t="str">
        <f>[2]自有船应收租金!C929</f>
        <v>STM</v>
      </c>
      <c r="D987" s="82" t="str">
        <f>[2]自有船应收租金!F929</f>
        <v>第12期</v>
      </c>
      <c r="E987" s="82" t="str">
        <f>[2]自有船应收租金!I929</f>
        <v>2020.08.03-2020.08.18</v>
      </c>
      <c r="F987" s="83">
        <f>[2]自有船应收租金!V929</f>
        <v>0</v>
      </c>
      <c r="G987" s="82">
        <f>[2]自有船应收租金!AA929</f>
        <v>60159.63</v>
      </c>
      <c r="H987" s="82">
        <f>IF([2]自有船应收租金!AB929="","",[2]自有船应收租金!AB929)</f>
        <v>60159.63</v>
      </c>
      <c r="I987" s="86" t="str">
        <f>[2]自有船应收租金!Y929</f>
        <v>船东费</v>
      </c>
    </row>
    <row r="988" s="59" customFormat="1" ht="12" customHeight="1" spans="2:9">
      <c r="B988" s="82" t="str">
        <f>[2]自有船应收租金!B930</f>
        <v>JRS CARINA</v>
      </c>
      <c r="C988" s="82" t="str">
        <f>[2]自有船应收租金!C930</f>
        <v>CCL</v>
      </c>
      <c r="D988" s="82" t="str">
        <f>[2]自有船应收租金!F930</f>
        <v>第52期</v>
      </c>
      <c r="E988" s="82" t="str">
        <f>[2]自有船应收租金!I930</f>
        <v>2020.08.03-2020.08.18</v>
      </c>
      <c r="F988" s="83">
        <f>[2]自有船应收租金!V930</f>
        <v>0</v>
      </c>
      <c r="G988" s="82">
        <f>[2]自有船应收租金!AA930</f>
        <v>70387.17</v>
      </c>
      <c r="H988" s="82">
        <f>IF([2]自有船应收租金!AB930="","",[2]自有船应收租金!AB930)</f>
        <v>70384.77</v>
      </c>
      <c r="I988" s="86" t="str">
        <f>[2]自有船应收租金!Y930</f>
        <v>船东费</v>
      </c>
    </row>
    <row r="989" s="59" customFormat="1" ht="12" customHeight="1" spans="2:9">
      <c r="B989" s="82" t="str">
        <f>[2]自有船应收租金!B931</f>
        <v>Heung-A Jakarta </v>
      </c>
      <c r="C989" s="82" t="str">
        <f>[2]自有船应收租金!C931</f>
        <v>DYS</v>
      </c>
      <c r="D989" s="82" t="str">
        <f>[2]自有船应收租金!F931</f>
        <v>第10期</v>
      </c>
      <c r="E989" s="82" t="str">
        <f>[2]自有船应收租金!I931</f>
        <v>2020.08.04-2020.08.19</v>
      </c>
      <c r="F989" s="83">
        <f>[2]自有船应收租金!V931</f>
        <v>0</v>
      </c>
      <c r="G989" s="82">
        <f>[2]自有船应收租金!AA931</f>
        <v>75204.77</v>
      </c>
      <c r="H989" s="82">
        <f>IF([2]自有船应收租金!AB931="","",[2]自有船应收租金!AB931)</f>
        <v>75167.53</v>
      </c>
      <c r="I989" s="86" t="str">
        <f>[2]自有船应收租金!Y931</f>
        <v>1.25%佣金/船东费</v>
      </c>
    </row>
    <row r="990" s="59" customFormat="1" ht="12" customHeight="1" spans="2:9">
      <c r="B990" s="82" t="str">
        <f>[2]自有船应收租金!B932</f>
        <v>Heung-A Manila</v>
      </c>
      <c r="C990" s="82" t="str">
        <f>[2]自有船应收租金!C932</f>
        <v>PAN</v>
      </c>
      <c r="D990" s="82" t="str">
        <f>[2]自有船应收租金!F932</f>
        <v>第10期</v>
      </c>
      <c r="E990" s="82" t="str">
        <f>[2]自有船应收租金!I932</f>
        <v>2020.08.05-2020.08.20</v>
      </c>
      <c r="F990" s="83">
        <f>[2]自有船应收租金!V932</f>
        <v>0</v>
      </c>
      <c r="G990" s="82">
        <f>[2]自有船应收租金!AA932</f>
        <v>79235.09</v>
      </c>
      <c r="H990" s="82">
        <f>IF([2]自有船应收租金!AB932="","",[2]自有船应收租金!AB932)</f>
        <v>79207.84</v>
      </c>
      <c r="I990" s="86" t="str">
        <f>[2]自有船应收租金!Y932</f>
        <v>船东费</v>
      </c>
    </row>
    <row r="991" s="59" customFormat="1" ht="12" customHeight="1" spans="2:9">
      <c r="B991" s="82" t="str">
        <f>[2]自有船应收租金!B933</f>
        <v>ACACIA TAURUS</v>
      </c>
      <c r="C991" s="82" t="str">
        <f>[2]自有船应收租金!C933</f>
        <v>STM</v>
      </c>
      <c r="D991" s="82" t="str">
        <f>[2]自有船应收租金!F933</f>
        <v>第05期</v>
      </c>
      <c r="E991" s="82" t="str">
        <f>[2]自有船应收租金!I933</f>
        <v>2020.08.05-2020.08.20</v>
      </c>
      <c r="F991" s="83">
        <f>[2]自有船应收租金!V933</f>
        <v>0</v>
      </c>
      <c r="G991" s="82">
        <f>[2]自有船应收租金!AA933</f>
        <v>59749.6</v>
      </c>
      <c r="H991" s="82">
        <f>IF([2]自有船应收租金!AB933="","",[2]自有船应收租金!AB933)</f>
        <v>59749.59</v>
      </c>
      <c r="I991" s="86" t="str">
        <f>[2]自有船应收租金!Y933</f>
        <v>船东费</v>
      </c>
    </row>
    <row r="992" s="59" customFormat="1" ht="12" customHeight="1" spans="2:9">
      <c r="B992" s="82" t="str">
        <f>[2]自有船应收租金!B934</f>
        <v>LISBOA</v>
      </c>
      <c r="C992" s="82" t="str">
        <f>[2]自有船应收租金!C934</f>
        <v>STM</v>
      </c>
      <c r="D992" s="82" t="str">
        <f>[2]自有船应收租金!F934</f>
        <v>第07期</v>
      </c>
      <c r="E992" s="82" t="str">
        <f>[2]自有船应收租金!I934</f>
        <v>2020.08.07-2020.08.22</v>
      </c>
      <c r="F992" s="83">
        <f>[2]自有船应收租金!V934</f>
        <v>0</v>
      </c>
      <c r="G992" s="82">
        <f>[2]自有船应收租金!AA934</f>
        <v>72700</v>
      </c>
      <c r="H992" s="82">
        <f>IF([2]自有船应收租金!AB934="","",[2]自有船应收租金!AB934)</f>
        <v>72700</v>
      </c>
      <c r="I992" s="86">
        <f>[2]自有船应收租金!Y934</f>
        <v>0</v>
      </c>
    </row>
    <row r="993" s="59" customFormat="1" ht="12" customHeight="1" spans="2:9">
      <c r="B993" s="82" t="str">
        <f>[2]自有船应收租金!B935</f>
        <v>ACACIA REI</v>
      </c>
      <c r="C993" s="82" t="str">
        <f>[2]自有船应收租金!C935</f>
        <v>STM</v>
      </c>
      <c r="D993" s="82" t="str">
        <f>[2]自有船应收租金!F935</f>
        <v>第08期</v>
      </c>
      <c r="E993" s="82" t="str">
        <f>[2]自有船应收租金!I935</f>
        <v>2020.08.07-2020.08.22</v>
      </c>
      <c r="F993" s="83">
        <f>[2]自有船应收租金!V935</f>
        <v>0</v>
      </c>
      <c r="G993" s="82">
        <f>[2]自有船应收租金!AA935</f>
        <v>91200</v>
      </c>
      <c r="H993" s="82">
        <f>IF([2]自有船应收租金!AB935="","",[2]自有船应收租金!AB935)</f>
        <v>91200</v>
      </c>
      <c r="I993" s="86">
        <f>[2]自有船应收租金!Y935</f>
        <v>0</v>
      </c>
    </row>
    <row r="994" s="59" customFormat="1" ht="12" customHeight="1" spans="2:9">
      <c r="B994" s="82" t="str">
        <f>[2]自有船应收租金!B936</f>
        <v>ACACIA LAN</v>
      </c>
      <c r="C994" s="82" t="str">
        <f>[2]自有船应收租金!C936</f>
        <v>STM</v>
      </c>
      <c r="D994" s="82" t="str">
        <f>[2]自有船应收租金!F936</f>
        <v>第18期</v>
      </c>
      <c r="E994" s="82" t="str">
        <f>[2]自有船应收租金!I936</f>
        <v>2020.08.09-2020.08.24</v>
      </c>
      <c r="F994" s="83">
        <f>[2]自有船应收租金!V936</f>
        <v>0</v>
      </c>
      <c r="G994" s="82">
        <f>[2]自有船应收租金!AA936</f>
        <v>60650</v>
      </c>
      <c r="H994" s="82">
        <f>IF([2]自有船应收租金!AB936="","",[2]自有船应收租金!AB936)</f>
        <v>60650</v>
      </c>
      <c r="I994" s="86">
        <f>[2]自有船应收租金!Y936</f>
        <v>0</v>
      </c>
    </row>
    <row r="995" s="59" customFormat="1" ht="12" customHeight="1" spans="2:9">
      <c r="B995" s="82" t="str">
        <f>[2]自有船应收租金!B937</f>
        <v>ACACIA LIBRA</v>
      </c>
      <c r="C995" s="82" t="str">
        <f>[2]自有船应收租金!C937</f>
        <v>PAN</v>
      </c>
      <c r="D995" s="82" t="str">
        <f>[2]自有船应收租金!F937</f>
        <v>第02期</v>
      </c>
      <c r="E995" s="82" t="str">
        <f>[2]自有船应收租金!I937</f>
        <v>2020.08.10-2020.08.25</v>
      </c>
      <c r="F995" s="83">
        <f>[2]自有船应收租金!V937</f>
        <v>0</v>
      </c>
      <c r="G995" s="82">
        <f>[2]自有船应收租金!AA937</f>
        <v>84187.5</v>
      </c>
      <c r="H995" s="82">
        <f>IF([2]自有船应收租金!AB937="","",[2]自有船应收租金!AB937)</f>
        <v>84160.23</v>
      </c>
      <c r="I995" s="86">
        <f>[2]自有船应收租金!Y937</f>
        <v>0</v>
      </c>
    </row>
    <row r="996" s="59" customFormat="1" ht="12" customHeight="1" spans="2:9">
      <c r="B996" s="82" t="str">
        <f>[2]自有船应收租金!B938</f>
        <v>JRS CORVUS</v>
      </c>
      <c r="C996" s="82" t="str">
        <f>[2]自有船应收租金!C938</f>
        <v>CMS</v>
      </c>
      <c r="D996" s="82" t="str">
        <f>[2]自有船应收租金!F938</f>
        <v>第03期</v>
      </c>
      <c r="E996" s="82" t="str">
        <f>[2]自有船应收租金!I938</f>
        <v>2020.08.10-2020.08.25</v>
      </c>
      <c r="F996" s="83">
        <f>[2]自有船应收租金!V938</f>
        <v>0</v>
      </c>
      <c r="G996" s="82">
        <f>[2]自有船应收租金!AA938</f>
        <v>70939.7260273973</v>
      </c>
      <c r="H996" s="82">
        <f>IF([2]自有船应收租金!AB938="","",[2]自有船应收租金!AB938)</f>
        <v>70912.49</v>
      </c>
      <c r="I996" s="86">
        <f>[2]自有船应收租金!Y938</f>
        <v>0</v>
      </c>
    </row>
    <row r="997" s="59" customFormat="1" ht="12" customHeight="1" spans="2:9">
      <c r="B997" s="82" t="str">
        <f>[2]自有船应收租金!B939</f>
        <v>ACACIA WA</v>
      </c>
      <c r="C997" s="82" t="str">
        <f>[2]自有船应收租金!C939</f>
        <v>NS</v>
      </c>
      <c r="D997" s="82" t="str">
        <f>[2]自有船应收租金!F939</f>
        <v>第02期</v>
      </c>
      <c r="E997" s="82" t="str">
        <f>[2]自有船应收租金!I939</f>
        <v>2020.08.14-2020.08.29</v>
      </c>
      <c r="F997" s="83">
        <f>[2]自有船应收租金!V939</f>
        <v>0</v>
      </c>
      <c r="G997" s="82">
        <f>[2]自有船应收租金!AA939</f>
        <v>23099.41</v>
      </c>
      <c r="H997" s="82">
        <f>IF([2]自有船应收租金!AB939="","",[2]自有船应收租金!AB939)</f>
        <v>23062.05</v>
      </c>
      <c r="I997" s="86" t="str">
        <f>[2]自有船应收租金!Y939</f>
        <v>1.25%佣金/船东费预留</v>
      </c>
    </row>
    <row r="998" s="59" customFormat="1" ht="12" customHeight="1" spans="2:9">
      <c r="B998" s="82" t="str">
        <f>[2]自有船应收租金!B940</f>
        <v>ACACIA MING</v>
      </c>
      <c r="C998" s="82" t="str">
        <f>[2]自有船应收租金!C940</f>
        <v>TYS</v>
      </c>
      <c r="D998" s="82" t="str">
        <f>[2]自有船应收租金!F940</f>
        <v>prefinal</v>
      </c>
      <c r="E998" s="82" t="str">
        <f>[2]自有船应收租金!I940</f>
        <v>2020.08.14-2020.08.29</v>
      </c>
      <c r="F998" s="83">
        <f>[2]自有船应收租金!V940</f>
        <v>0</v>
      </c>
      <c r="G998" s="82">
        <f>[2]自有船应收租金!AA940</f>
        <v>23706.4888219178</v>
      </c>
      <c r="H998" s="82">
        <f>IF([2]自有船应收租金!AB940="","",[2]自有船应收租金!AB940)</f>
        <v>23699.22</v>
      </c>
      <c r="I998" s="86" t="str">
        <f>[2]自有船应收租金!Y940</f>
        <v>1.25%佣金/还船检验费/船东费预留/停租2020.04.18</v>
      </c>
    </row>
    <row r="999" s="59" customFormat="1" ht="12" customHeight="1" spans="2:9">
      <c r="B999" s="82" t="str">
        <f>[2]自有船应收租金!B941</f>
        <v>ACACIA MING</v>
      </c>
      <c r="C999" s="82" t="str">
        <f>[2]自有船应收租金!C941</f>
        <v>TYS</v>
      </c>
      <c r="D999" s="82" t="str">
        <f>[2]自有船应收租金!F941</f>
        <v>final</v>
      </c>
      <c r="E999" s="82" t="str">
        <f>[2]自有船应收租金!I941</f>
        <v>2020.08.14-2020.08.29</v>
      </c>
      <c r="F999" s="83">
        <f>[2]自有船应收租金!V941</f>
        <v>0</v>
      </c>
      <c r="G999" s="82">
        <f>[2]自有船应收租金!AA941</f>
        <v>10000</v>
      </c>
      <c r="H999" s="82">
        <f>IF([2]自有船应收租金!AB941="","",[2]自有船应收租金!AB941)</f>
        <v>9982.6</v>
      </c>
      <c r="I999" s="86" t="str">
        <f>[2]自有船应收租金!Y941</f>
        <v>1.25%佣金/返还船东费预留</v>
      </c>
    </row>
    <row r="1000" s="59" customFormat="1" ht="12" customHeight="1" spans="2:9">
      <c r="B1000" s="82" t="str">
        <f>[2]自有船应收租金!B942</f>
        <v>ACACIA HAWK</v>
      </c>
      <c r="C1000" s="82" t="str">
        <f>[2]自有船应收租金!C942</f>
        <v>CMS</v>
      </c>
      <c r="D1000" s="82" t="str">
        <f>[2]自有船应收租金!F942</f>
        <v>第63期</v>
      </c>
      <c r="E1000" s="82" t="str">
        <f>[2]自有船应收租金!I942</f>
        <v>2020.08.15-2020.08.30</v>
      </c>
      <c r="F1000" s="83">
        <f>[2]自有船应收租金!V942</f>
        <v>0</v>
      </c>
      <c r="G1000" s="82">
        <f>[2]自有船应收租金!AA942</f>
        <v>70742.4657534247</v>
      </c>
      <c r="H1000" s="82">
        <f>IF([2]自有船应收租金!AB942="","",[2]自有船应收租金!AB942)</f>
        <v>70714.77</v>
      </c>
      <c r="I1000" s="86">
        <f>[2]自有船应收租金!Y942</f>
        <v>0</v>
      </c>
    </row>
    <row r="1001" s="59" customFormat="1" ht="12" customHeight="1" spans="2:9">
      <c r="B1001" s="82" t="str">
        <f>[2]自有船应收租金!B943</f>
        <v>Heung-A Singapore</v>
      </c>
      <c r="C1001" s="82" t="str">
        <f>[2]自有船应收租金!C943</f>
        <v>SNL</v>
      </c>
      <c r="D1001" s="82" t="str">
        <f>[2]自有船应收租金!F943</f>
        <v>第21期</v>
      </c>
      <c r="E1001" s="82" t="str">
        <f>[2]自有船应收租金!I943</f>
        <v>2020.08.17-2020.09.01</v>
      </c>
      <c r="F1001" s="83">
        <f>[2]自有船应收租金!V943</f>
        <v>0</v>
      </c>
      <c r="G1001" s="82">
        <f>[2]自有船应收租金!AA943</f>
        <v>74102.0133333333</v>
      </c>
      <c r="H1001" s="82">
        <f>IF([2]自有船应收租金!AB943="","",[2]自有船应收租金!AB943)</f>
        <v>74102.01</v>
      </c>
      <c r="I1001" s="86" t="str">
        <f>[2]自有船应收租金!Y943</f>
        <v>停租（2020/7/16 2300 To 2020/7/17 2300 1天）</v>
      </c>
    </row>
    <row r="1002" s="59" customFormat="1" ht="12" customHeight="1" spans="2:9">
      <c r="B1002" s="82" t="str">
        <f>[2]自有船应收租金!B944</f>
        <v>ACACIA MAKOTO</v>
      </c>
      <c r="C1002" s="82" t="str">
        <f>[2]自有船应收租金!C944</f>
        <v>STM</v>
      </c>
      <c r="D1002" s="82" t="str">
        <f>[2]自有船应收租金!F944</f>
        <v>第53期</v>
      </c>
      <c r="E1002" s="82" t="str">
        <f>[2]自有船应收租金!I944</f>
        <v>2020.08.17-2020.09.01</v>
      </c>
      <c r="F1002" s="83">
        <f>[2]自有船应收租金!V944</f>
        <v>0</v>
      </c>
      <c r="G1002" s="82">
        <f>[2]自有船应收租金!AA944</f>
        <v>91200</v>
      </c>
      <c r="H1002" s="82">
        <f>IF([2]自有船应收租金!AB944="","",[2]自有船应收租金!AB944)</f>
        <v>91200</v>
      </c>
      <c r="I1002" s="86">
        <f>[2]自有船应收租金!Y944</f>
        <v>0</v>
      </c>
    </row>
    <row r="1003" s="59" customFormat="1" ht="12" customHeight="1" spans="2:9">
      <c r="B1003" s="82" t="str">
        <f>[2]自有船应收租金!B945</f>
        <v>ACACIA ARIES</v>
      </c>
      <c r="C1003" s="82" t="str">
        <f>[2]自有船应收租金!C945</f>
        <v>STM</v>
      </c>
      <c r="D1003" s="82" t="str">
        <f>[2]自有船应收租金!F945</f>
        <v>第13期</v>
      </c>
      <c r="E1003" s="82" t="str">
        <f>[2]自有船应收租金!I945</f>
        <v>2020.08.18-2020.09.02</v>
      </c>
      <c r="F1003" s="83">
        <f>[2]自有船应收租金!V945</f>
        <v>0</v>
      </c>
      <c r="G1003" s="82">
        <f>[2]自有船应收租金!AA945</f>
        <v>60650</v>
      </c>
      <c r="H1003" s="82">
        <f>IF([2]自有船应收租金!AB945="","",[2]自有船应收租金!AB945)</f>
        <v>60650</v>
      </c>
      <c r="I1003" s="86">
        <f>[2]自有船应收租金!Y945</f>
        <v>0</v>
      </c>
    </row>
    <row r="1004" s="59" customFormat="1" ht="12" customHeight="1" spans="2:9">
      <c r="B1004" s="82" t="str">
        <f>[2]自有船应收租金!B946</f>
        <v>JRS CARINA</v>
      </c>
      <c r="C1004" s="82" t="str">
        <f>[2]自有船应收租金!C946</f>
        <v>CCL</v>
      </c>
      <c r="D1004" s="82" t="str">
        <f>[2]自有船应收租金!F946</f>
        <v>第53期</v>
      </c>
      <c r="E1004" s="82" t="str">
        <f>[2]自有船应收租金!I946</f>
        <v>2020.08.18-2020.09.02</v>
      </c>
      <c r="F1004" s="83">
        <f>[2]自有船应收租金!V946</f>
        <v>0</v>
      </c>
      <c r="G1004" s="82">
        <f>[2]自有船应收租金!AA946</f>
        <v>70443.89</v>
      </c>
      <c r="H1004" s="82">
        <f>IF([2]自有船应收租金!AB946="","",[2]自有船应收租金!AB946)</f>
        <v>70441.49</v>
      </c>
      <c r="I1004" s="86" t="str">
        <f>[2]自有船应收租金!Y946</f>
        <v>船东费</v>
      </c>
    </row>
    <row r="1005" s="59" customFormat="1" ht="12" customHeight="1" spans="2:9">
      <c r="B1005" s="82" t="str">
        <f>[2]自有船应收租金!B947</f>
        <v>Heung-A Jakarta </v>
      </c>
      <c r="C1005" s="82" t="str">
        <f>[2]自有船应收租金!C947</f>
        <v>DYS</v>
      </c>
      <c r="D1005" s="82" t="str">
        <f>[2]自有船应收租金!F947</f>
        <v>第11期</v>
      </c>
      <c r="E1005" s="82" t="str">
        <f>[2]自有船应收租金!I947</f>
        <v>2020.08.19-2020.09.03</v>
      </c>
      <c r="F1005" s="83">
        <f>[2]自有船应收租金!V947</f>
        <v>0</v>
      </c>
      <c r="G1005" s="82">
        <f>[2]自有船应收租金!AA947</f>
        <v>79956.25</v>
      </c>
      <c r="H1005" s="82">
        <f>IF([2]自有船应收租金!AB947="","",[2]自有船应收租金!AB947)</f>
        <v>79918.97</v>
      </c>
      <c r="I1005" s="86" t="str">
        <f>[2]自有船应收租金!Y947</f>
        <v>1.25%佣金</v>
      </c>
    </row>
    <row r="1006" s="59" customFormat="1" ht="12" customHeight="1" spans="2:9">
      <c r="B1006" s="82" t="str">
        <f>[2]自有船应收租金!B948</f>
        <v>Heung-A Manila</v>
      </c>
      <c r="C1006" s="82" t="str">
        <f>[2]自有船应收租金!C948</f>
        <v>PAN</v>
      </c>
      <c r="D1006" s="82" t="str">
        <f>[2]自有船应收租金!F948</f>
        <v>第11期</v>
      </c>
      <c r="E1006" s="82" t="str">
        <f>[2]自有船应收租金!I948</f>
        <v>2020.08.20-2020.09.04</v>
      </c>
      <c r="F1006" s="83">
        <f>[2]自有船应收租金!V948</f>
        <v>0</v>
      </c>
      <c r="G1006" s="82">
        <f>[2]自有船应收租金!AA948</f>
        <v>78519.17</v>
      </c>
      <c r="H1006" s="82">
        <f>IF([2]自有船应收租金!AB948="","",[2]自有船应收租金!AB948)</f>
        <v>78491.91</v>
      </c>
      <c r="I1006" s="86" t="str">
        <f>[2]自有船应收租金!Y948</f>
        <v>船东费</v>
      </c>
    </row>
    <row r="1007" s="59" customFormat="1" ht="12" customHeight="1" spans="2:9">
      <c r="B1007" s="82" t="str">
        <f>[2]自有船应收租金!B949</f>
        <v>ACACIA TAURUS</v>
      </c>
      <c r="C1007" s="82" t="str">
        <f>[2]自有船应收租金!C949</f>
        <v>STM</v>
      </c>
      <c r="D1007" s="82" t="str">
        <f>[2]自有船应收租金!F949</f>
        <v>第06期</v>
      </c>
      <c r="E1007" s="82" t="str">
        <f>[2]自有船应收租金!I949</f>
        <v>2020.08.20-2020.09.04</v>
      </c>
      <c r="F1007" s="83">
        <f>[2]自有船应收租金!V949</f>
        <v>0</v>
      </c>
      <c r="G1007" s="82">
        <f>[2]自有船应收租金!AA949</f>
        <v>60650</v>
      </c>
      <c r="H1007" s="82">
        <f>IF([2]自有船应收租金!AB949="","",[2]自有船应收租金!AB949)</f>
        <v>60650</v>
      </c>
      <c r="I1007" s="86">
        <f>[2]自有船应收租金!Y949</f>
        <v>0</v>
      </c>
    </row>
    <row r="1008" s="59" customFormat="1" ht="12" customHeight="1" spans="2:9">
      <c r="B1008" s="82" t="str">
        <f>[2]自有船应收租金!B950</f>
        <v>ACACIA VIRGO</v>
      </c>
      <c r="C1008" s="82" t="str">
        <f>[2]自有船应收租金!C950</f>
        <v>SCP</v>
      </c>
      <c r="D1008" s="82" t="str">
        <f>[2]自有船应收租金!F950</f>
        <v>第01期</v>
      </c>
      <c r="E1008" s="82" t="str">
        <f>[2]自有船应收租金!I950</f>
        <v>2020.08.20-2020.09.04</v>
      </c>
      <c r="F1008" s="83">
        <f>[2]自有船应收租金!V950</f>
        <v>0</v>
      </c>
      <c r="G1008" s="82">
        <f>[2]自有船应收租金!AA950</f>
        <v>81196.5753424658</v>
      </c>
      <c r="H1008" s="82">
        <f>IF([2]自有船应收租金!AB950="","",[2]自有船应收租金!AB950)</f>
        <v>81196.58</v>
      </c>
      <c r="I1008" s="86" t="str">
        <f>[2]自有船应收租金!Y950</f>
        <v>1.25%佣金</v>
      </c>
    </row>
    <row r="1009" s="59" customFormat="1" ht="12" customHeight="1" spans="2:9">
      <c r="B1009" s="82" t="str">
        <f>[2]自有船应收租金!B951</f>
        <v>LISBOA</v>
      </c>
      <c r="C1009" s="82" t="str">
        <f>[2]自有船应收租金!C951</f>
        <v>STM</v>
      </c>
      <c r="D1009" s="82" t="str">
        <f>[2]自有船应收租金!F951</f>
        <v>第08期</v>
      </c>
      <c r="E1009" s="82" t="str">
        <f>[2]自有船应收租金!I951</f>
        <v>2020.08.22-2020.09.06</v>
      </c>
      <c r="F1009" s="83">
        <f>[2]自有船应收租金!V951</f>
        <v>0</v>
      </c>
      <c r="G1009" s="82">
        <f>[2]自有船应收租金!AA951</f>
        <v>72700</v>
      </c>
      <c r="H1009" s="82">
        <f>IF([2]自有船应收租金!AB951="","",[2]自有船应收租金!AB951)</f>
        <v>72700</v>
      </c>
      <c r="I1009" s="86">
        <f>[2]自有船应收租金!Y951</f>
        <v>0</v>
      </c>
    </row>
    <row r="1010" s="59" customFormat="1" ht="12" customHeight="1" spans="2:9">
      <c r="B1010" s="82" t="str">
        <f>[2]自有船应收租金!B952</f>
        <v>ACACIA REI</v>
      </c>
      <c r="C1010" s="82" t="str">
        <f>[2]自有船应收租金!C952</f>
        <v>STM</v>
      </c>
      <c r="D1010" s="82" t="str">
        <f>[2]自有船应收租金!F952</f>
        <v>FINAL</v>
      </c>
      <c r="E1010" s="82" t="str">
        <f>[2]自有船应收租金!I952</f>
        <v>2020.08.22-2020.08.31</v>
      </c>
      <c r="F1010" s="83">
        <f>[2]自有船应收租金!V952</f>
        <v>0</v>
      </c>
      <c r="G1010" s="82">
        <f>[2]自有船应收租金!AA952</f>
        <v>-325810.103</v>
      </c>
      <c r="H1010" s="82">
        <f>IF([2]自有船应收租金!AB952="","",[2]自有船应收租金!AB952)</f>
        <v>-325810.1</v>
      </c>
      <c r="I1010" s="86" t="str">
        <f>[2]自有船应收租金!Y952</f>
        <v>船东费</v>
      </c>
    </row>
    <row r="1011" s="59" customFormat="1" ht="12" customHeight="1" spans="2:9">
      <c r="B1011" s="82" t="str">
        <f>[2]自有船应收租金!B953</f>
        <v>ACACIA LAN</v>
      </c>
      <c r="C1011" s="82" t="str">
        <f>[2]自有船应收租金!C953</f>
        <v>STM</v>
      </c>
      <c r="D1011" s="82" t="str">
        <f>[2]自有船应收租金!F953</f>
        <v>第19期</v>
      </c>
      <c r="E1011" s="82" t="str">
        <f>[2]自有船应收租金!I953</f>
        <v>2020.08.24-2020.09.08</v>
      </c>
      <c r="F1011" s="83">
        <f>[2]自有船应收租金!V953</f>
        <v>0</v>
      </c>
      <c r="G1011" s="82">
        <f>[2]自有船应收租金!AA953</f>
        <v>60267.49</v>
      </c>
      <c r="H1011" s="82">
        <f>IF([2]自有船应收租金!AB953="","",[2]自有船应收租金!AB953)</f>
        <v>60267.49</v>
      </c>
      <c r="I1011" s="86" t="str">
        <f>[2]自有船应收租金!Y953</f>
        <v>船东费</v>
      </c>
    </row>
    <row r="1012" s="59" customFormat="1" ht="12" customHeight="1" spans="2:9">
      <c r="B1012" s="82" t="str">
        <f>[2]自有船应收租金!B954</f>
        <v>ACACIA LIBRA</v>
      </c>
      <c r="C1012" s="82" t="str">
        <f>[2]自有船应收租金!C954</f>
        <v>PAN</v>
      </c>
      <c r="D1012" s="82" t="str">
        <f>[2]自有船应收租金!F954</f>
        <v>prefinal</v>
      </c>
      <c r="E1012" s="82" t="str">
        <f>[2]自有船应收租金!I954</f>
        <v>2020.08.25-2020.09.05</v>
      </c>
      <c r="F1012" s="83">
        <f>[2]自有船应收租金!V954</f>
        <v>0</v>
      </c>
      <c r="G1012" s="82">
        <f>[2]自有船应收租金!AA954</f>
        <v>44929.9160375</v>
      </c>
      <c r="H1012" s="82">
        <f>IF([2]自有船应收租金!AB954="","",[2]自有船应收租金!AB954)</f>
        <v>44902.65</v>
      </c>
      <c r="I1012" s="86" t="str">
        <f>[2]自有船应收租金!Y954</f>
        <v>还船检验费/船东费预留/船东费</v>
      </c>
    </row>
    <row r="1013" s="59" customFormat="1" ht="12" customHeight="1" spans="2:9">
      <c r="B1013" s="82" t="str">
        <f>[2]自有船应收租金!B955</f>
        <v>JRS CORVUS</v>
      </c>
      <c r="C1013" s="82" t="str">
        <f>[2]自有船应收租金!C955</f>
        <v>CMS</v>
      </c>
      <c r="D1013" s="82" t="str">
        <f>[2]自有船应收租金!F955</f>
        <v>第04期</v>
      </c>
      <c r="E1013" s="82" t="str">
        <f>[2]自有船应收租金!I955</f>
        <v>2020.08.25-2020.09.09</v>
      </c>
      <c r="F1013" s="83">
        <f>[2]自有船应收租金!V955</f>
        <v>0</v>
      </c>
      <c r="G1013" s="82">
        <f>[2]自有船应收租金!AA955</f>
        <v>70939.7260273973</v>
      </c>
      <c r="H1013" s="82">
        <f>IF([2]自有船应收租金!AB955="","",[2]自有船应收租金!AB955)</f>
        <v>70912.48</v>
      </c>
      <c r="I1013" s="86">
        <f>[2]自有船应收租金!Y955</f>
        <v>0</v>
      </c>
    </row>
    <row r="1014" s="59" customFormat="1" ht="12" customHeight="1" spans="2:9">
      <c r="B1014" s="82" t="str">
        <f>[2]自有船应收租金!B956</f>
        <v>ACACIA WA</v>
      </c>
      <c r="C1014" s="82" t="str">
        <f>[2]自有船应收租金!C956</f>
        <v>NS</v>
      </c>
      <c r="D1014" s="82" t="str">
        <f>[2]自有船应收租金!F956</f>
        <v>prefinal</v>
      </c>
      <c r="E1014" s="82" t="str">
        <f>[2]自有船应收租金!I956</f>
        <v>2020.08.29-2020.09.09</v>
      </c>
      <c r="F1014" s="83">
        <f>[2]自有船应收租金!V956</f>
        <v>0</v>
      </c>
      <c r="G1014" s="82">
        <f>[2]自有船应收租金!AA956</f>
        <v>10411.96625</v>
      </c>
      <c r="H1014" s="82" t="str">
        <f>IF([2]自有船应收租金!AB956="","",[2]自有船应收租金!AB956)</f>
        <v/>
      </c>
      <c r="I1014" s="86" t="str">
        <f>[2]自有船应收租金!Y956</f>
        <v>1.25%佣金/还船检验费/船员劳务费</v>
      </c>
    </row>
    <row r="1015" s="59" customFormat="1" ht="12" customHeight="1" spans="2:9">
      <c r="B1015" s="82" t="str">
        <f>[2]自有船应收租金!B957</f>
        <v>ACACIA WA</v>
      </c>
      <c r="C1015" s="82" t="str">
        <f>[2]自有船应收租金!C957</f>
        <v>NS</v>
      </c>
      <c r="D1015" s="82" t="str">
        <f>[2]自有船应收租金!F957</f>
        <v>final</v>
      </c>
      <c r="E1015" s="82" t="str">
        <f>[2]自有船应收租金!I957</f>
        <v>2020.08.29-2020.09.09</v>
      </c>
      <c r="F1015" s="83">
        <f>[2]自有船应收租金!V957</f>
        <v>0</v>
      </c>
      <c r="G1015" s="82">
        <f>[2]自有船应收租金!AA957</f>
        <v>5000</v>
      </c>
      <c r="H1015" s="82" t="str">
        <f>IF([2]自有船应收租金!AB957="","",[2]自有船应收租金!AB957)</f>
        <v/>
      </c>
      <c r="I1015" s="86" t="str">
        <f>[2]自有船应收租金!Y957</f>
        <v>返还船东费预留</v>
      </c>
    </row>
    <row r="1016" s="59" customFormat="1" ht="12" customHeight="1" spans="2:9">
      <c r="B1016" s="82" t="str">
        <f>[2]自有船应收租金!B958</f>
        <v>ACACIA HAWK</v>
      </c>
      <c r="C1016" s="82" t="str">
        <f>[2]自有船应收租金!C958</f>
        <v>CMS</v>
      </c>
      <c r="D1016" s="82" t="str">
        <f>[2]自有船应收租金!F958</f>
        <v>第64期</v>
      </c>
      <c r="E1016" s="82" t="str">
        <f>[2]自有船应收租金!I958</f>
        <v>2020.08.30-2020.09.14</v>
      </c>
      <c r="F1016" s="83">
        <f>[2]自有船应收租金!V958</f>
        <v>0</v>
      </c>
      <c r="G1016" s="82">
        <f>[2]自有船应收租金!AA958</f>
        <v>70742.4657534247</v>
      </c>
      <c r="H1016" s="82">
        <f>IF([2]自有船应收租金!AB958="","",[2]自有船应收租金!AB958)</f>
        <v>70714.77</v>
      </c>
      <c r="I1016" s="86">
        <f>[2]自有船应收租金!Y958</f>
        <v>0</v>
      </c>
    </row>
    <row r="1017" s="59" customFormat="1" ht="12" customHeight="1" spans="2:9">
      <c r="B1017" s="82" t="str">
        <f>[2]自有船应收租金!B959</f>
        <v>A KOU</v>
      </c>
      <c r="C1017" s="82" t="str">
        <f>[2]自有船应收租金!C959</f>
        <v>COSCO</v>
      </c>
      <c r="D1017" s="82" t="str">
        <f>[2]自有船应收租金!F959</f>
        <v>第01期</v>
      </c>
      <c r="E1017" s="82" t="str">
        <f>[2]自有船应收租金!I959</f>
        <v>2020.08.31-2020.09.05</v>
      </c>
      <c r="F1017" s="83">
        <f>[2]自有船应收租金!V959</f>
        <v>0</v>
      </c>
      <c r="G1017" s="82">
        <f>[2]自有船应收租金!AA959</f>
        <v>33887.5</v>
      </c>
      <c r="H1017" s="82">
        <f>IF([2]自有船应收租金!AB959="","",[2]自有船应收租金!AB959)</f>
        <v>33887.5</v>
      </c>
      <c r="I1017" s="86">
        <f>[2]自有船应收租金!Y959</f>
        <v>0</v>
      </c>
    </row>
    <row r="1018" s="59" customFormat="1" ht="12" customHeight="1" spans="2:9">
      <c r="B1018" s="82" t="str">
        <f>[2]自有船应收租金!B960</f>
        <v>ACACIA REI</v>
      </c>
      <c r="C1018" s="82" t="str">
        <f>[2]自有船应收租金!C960</f>
        <v>STM</v>
      </c>
      <c r="D1018" s="82" t="str">
        <f>[2]自有船应收租金!F960</f>
        <v>第01期</v>
      </c>
      <c r="E1018" s="82" t="str">
        <f>[2]自有船应收租金!I960</f>
        <v>2020.08.31-2020.09.15</v>
      </c>
      <c r="F1018" s="83">
        <f>[2]自有船应收租金!V960</f>
        <v>0</v>
      </c>
      <c r="G1018" s="82">
        <f>[2]自有船应收租金!AA960</f>
        <v>468817.113</v>
      </c>
      <c r="H1018" s="82">
        <f>IF([2]自有船应收租金!AB960="","",[2]自有船应收租金!AB960)</f>
        <v>468817.11</v>
      </c>
      <c r="I1018" s="86">
        <f>[2]自有船应收租金!Y960</f>
        <v>0</v>
      </c>
    </row>
    <row r="1019" s="59" customFormat="1" ht="12" customHeight="1" spans="2:9">
      <c r="B1019" s="82" t="str">
        <f>[2]自有船应收租金!B961</f>
        <v>Heung-A Singapore</v>
      </c>
      <c r="C1019" s="82" t="str">
        <f>[2]自有船应收租金!C961</f>
        <v>SNL</v>
      </c>
      <c r="D1019" s="82" t="str">
        <f>[2]自有船应收租金!F961</f>
        <v>第22期</v>
      </c>
      <c r="E1019" s="82" t="str">
        <f>[2]自有船应收租金!I961</f>
        <v>2020.09.01-2020.09.16</v>
      </c>
      <c r="F1019" s="83">
        <f>[2]自有船应收租金!V961</f>
        <v>0</v>
      </c>
      <c r="G1019" s="82">
        <f>[2]自有船应收租金!AA961</f>
        <v>66738.52</v>
      </c>
      <c r="H1019" s="82">
        <f>IF([2]自有船应收租金!AB961="","",[2]自有船应收租金!AB961)</f>
        <v>66698.75</v>
      </c>
      <c r="I1019" s="86" t="str">
        <f>[2]自有船应收租金!Y961</f>
        <v>停租（2020.8.10 0400-08.12 0400GMT 2天）</v>
      </c>
    </row>
    <row r="1020" s="59" customFormat="1" ht="12" customHeight="1" spans="2:9">
      <c r="B1020" s="82" t="str">
        <f>[2]自有船应收租金!B962</f>
        <v>ACACIA MAKOTO</v>
      </c>
      <c r="C1020" s="82" t="str">
        <f>[2]自有船应收租金!C962</f>
        <v>STM</v>
      </c>
      <c r="D1020" s="82" t="str">
        <f>[2]自有船应收租金!F962</f>
        <v>第54期</v>
      </c>
      <c r="E1020" s="82" t="str">
        <f>[2]自有船应收租金!I962</f>
        <v>2020.09.01-2020.09.16</v>
      </c>
      <c r="F1020" s="83">
        <f>[2]自有船应收租金!V962</f>
        <v>0</v>
      </c>
      <c r="G1020" s="82">
        <f>[2]自有船应收租金!AA962</f>
        <v>89554.67</v>
      </c>
      <c r="H1020" s="82">
        <f>IF([2]自有船应收租金!AB962="","",[2]自有船应收租金!AB962)</f>
        <v>89554.67</v>
      </c>
      <c r="I1020" s="86" t="str">
        <f>[2]自有船应收租金!Y962</f>
        <v>船东费</v>
      </c>
    </row>
    <row r="1021" s="59" customFormat="1" ht="12" customHeight="1" spans="2:9">
      <c r="B1021" s="82" t="str">
        <f>[2]自有船应收租金!B963</f>
        <v>ACACIA ARIES</v>
      </c>
      <c r="C1021" s="82" t="str">
        <f>[2]自有船应收租金!C963</f>
        <v>STM</v>
      </c>
      <c r="D1021" s="82" t="str">
        <f>[2]自有船应收租金!F963</f>
        <v>第14期</v>
      </c>
      <c r="E1021" s="82" t="str">
        <f>[2]自有船应收租金!I963</f>
        <v>2020.09.02-2020.09.17</v>
      </c>
      <c r="F1021" s="83">
        <f>[2]自有船应收租金!V963</f>
        <v>0</v>
      </c>
      <c r="G1021" s="82">
        <f>[2]自有船应收租金!AA963</f>
        <v>60300.78</v>
      </c>
      <c r="H1021" s="82">
        <f>IF([2]自有船应收租金!AB963="","",[2]自有船应收租金!AB963)</f>
        <v>60300.78</v>
      </c>
      <c r="I1021" s="86" t="str">
        <f>[2]自有船应收租金!Y963</f>
        <v>船东费</v>
      </c>
    </row>
    <row r="1022" s="59" customFormat="1" ht="12" customHeight="1" spans="2:9">
      <c r="B1022" s="82" t="str">
        <f>[2]自有船应收租金!B964</f>
        <v>JRS CARINA</v>
      </c>
      <c r="C1022" s="82" t="str">
        <f>[2]自有船应收租金!C964</f>
        <v>CCL</v>
      </c>
      <c r="D1022" s="82" t="str">
        <f>[2]自有船应收租金!F964</f>
        <v>第54期</v>
      </c>
      <c r="E1022" s="82" t="str">
        <f>[2]自有船应收租金!I964</f>
        <v>2020.09.02-2020.09.17</v>
      </c>
      <c r="F1022" s="83">
        <f>[2]自有船应收租金!V964</f>
        <v>0</v>
      </c>
      <c r="G1022" s="82">
        <f>[2]自有船应收租金!AA964</f>
        <v>70600</v>
      </c>
      <c r="H1022" s="82">
        <f>IF([2]自有船应收租金!AB964="","",[2]自有船应收租金!AB964)</f>
        <v>70597.6</v>
      </c>
      <c r="I1022" s="86">
        <f>[2]自有船应收租金!Y964</f>
        <v>0</v>
      </c>
    </row>
    <row r="1023" s="59" customFormat="1" ht="12" customHeight="1" spans="2:9">
      <c r="B1023" s="82" t="str">
        <f>[2]自有船应收租金!B965</f>
        <v>ACACIA MING</v>
      </c>
      <c r="C1023" s="82" t="str">
        <f>[2]自有船应收租金!C965</f>
        <v>NS</v>
      </c>
      <c r="D1023" s="82" t="str">
        <f>[2]自有船应收租金!F965</f>
        <v>第01期</v>
      </c>
      <c r="E1023" s="82" t="str">
        <f>[2]自有船应收租金!I965</f>
        <v>2020.09.04-2020.09.19</v>
      </c>
      <c r="F1023" s="83">
        <f>[2]自有船应收租金!V965</f>
        <v>0</v>
      </c>
      <c r="G1023" s="82">
        <f>[2]自有船应收租金!AA965</f>
        <v>66812.5</v>
      </c>
      <c r="H1023" s="82">
        <f>IF([2]自有船应收租金!AB965="","",[2]自有船应收租金!AB965)</f>
        <v>66808.87</v>
      </c>
      <c r="I1023" s="86" t="str">
        <f>[2]自有船应收租金!Y965</f>
        <v>1.25%佣金/交船检验费</v>
      </c>
    </row>
    <row r="1024" s="59" customFormat="1" ht="12" customHeight="1" spans="2:9">
      <c r="B1024" s="82" t="str">
        <f>[2]自有船应收租金!B966</f>
        <v>Heung-A Jakarta </v>
      </c>
      <c r="C1024" s="82" t="str">
        <f>[2]自有船应收租金!C966</f>
        <v>DYS</v>
      </c>
      <c r="D1024" s="82" t="str">
        <f>[2]自有船应收租金!F966</f>
        <v>prefinal</v>
      </c>
      <c r="E1024" s="82" t="str">
        <f>[2]自有船应收租金!I966</f>
        <v>2020.09.03-2020.09.21</v>
      </c>
      <c r="F1024" s="83">
        <f>[2]自有船应收租金!V966</f>
        <v>0</v>
      </c>
      <c r="G1024" s="82">
        <f>[2]自有船应收租金!AA966</f>
        <v>27770.3308666667</v>
      </c>
      <c r="H1024" s="82">
        <f>IF([2]自有船应收租金!AB966="","",[2]自有船应收租金!AB966)</f>
        <v>27733.09</v>
      </c>
      <c r="I1024" s="86" t="str">
        <f>[2]自有船应收租金!Y966</f>
        <v>1.25%佣金/还船检验费/船东费预留/船东费及预估/船员劳务费V.036W-0.39W</v>
      </c>
    </row>
    <row r="1025" s="59" customFormat="1" ht="12" customHeight="1" spans="2:9">
      <c r="B1025" s="82" t="str">
        <f>[2]自有船应收租金!B967</f>
        <v>Heung-A Jakarta </v>
      </c>
      <c r="C1025" s="82" t="str">
        <f>[2]自有船应收租金!C967</f>
        <v>DYS</v>
      </c>
      <c r="D1025" s="82" t="str">
        <f>[2]自有船应收租金!F967</f>
        <v>final</v>
      </c>
      <c r="E1025" s="82" t="str">
        <f>[2]自有船应收租金!I967</f>
        <v>2020.09.03-2020.09.21</v>
      </c>
      <c r="F1025" s="83">
        <f>[2]自有船应收租金!V967</f>
        <v>0</v>
      </c>
      <c r="G1025" s="82">
        <f>[2]自有船应收租金!AA967</f>
        <v>7000</v>
      </c>
      <c r="H1025" s="82">
        <f>IF([2]自有船应收租金!AB967="","",[2]自有船应收租金!AB967)</f>
        <v>6962.51</v>
      </c>
      <c r="I1025" s="86" t="str">
        <f>[2]自有船应收租金!Y967</f>
        <v>返还船东费预留</v>
      </c>
    </row>
    <row r="1026" s="59" customFormat="1" ht="12" customHeight="1" spans="2:9">
      <c r="B1026" s="82" t="str">
        <f>[2]自有船应收租金!B968</f>
        <v>Heung-A Manila</v>
      </c>
      <c r="C1026" s="82" t="str">
        <f>[2]自有船应收租金!C968</f>
        <v>PAN</v>
      </c>
      <c r="D1026" s="82" t="str">
        <f>[2]自有船应收租金!F968</f>
        <v>第12期</v>
      </c>
      <c r="E1026" s="82" t="str">
        <f>[2]自有船应收租金!I968</f>
        <v>2020.09.04-2020.09.19</v>
      </c>
      <c r="F1026" s="83">
        <f>[2]自有船应收租金!V968</f>
        <v>0</v>
      </c>
      <c r="G1026" s="82">
        <f>[2]自有船应收租金!AA968</f>
        <v>66126.28</v>
      </c>
      <c r="H1026" s="82">
        <f>IF([2]自有船应收租金!AB968="","",[2]自有船应收租金!AB968)</f>
        <v>66099.05</v>
      </c>
      <c r="I1026" s="86" t="str">
        <f>[2]自有船应收租金!Y968</f>
        <v>船东费</v>
      </c>
    </row>
    <row r="1027" s="59" customFormat="1" ht="12" customHeight="1" spans="2:9">
      <c r="B1027" s="82" t="str">
        <f>[2]自有船应收租金!B969</f>
        <v>ACACIA TAURUS</v>
      </c>
      <c r="C1027" s="82" t="str">
        <f>[2]自有船应收租金!C969</f>
        <v>STM</v>
      </c>
      <c r="D1027" s="82" t="str">
        <f>[2]自有船应收租金!F969</f>
        <v>第07期</v>
      </c>
      <c r="E1027" s="82" t="str">
        <f>[2]自有船应收租金!I969</f>
        <v>2020.09.04-2020.09.19</v>
      </c>
      <c r="F1027" s="83">
        <f>[2]自有船应收租金!V969</f>
        <v>0</v>
      </c>
      <c r="G1027" s="82">
        <f>[2]自有船应收租金!AA969</f>
        <v>60090.88</v>
      </c>
      <c r="H1027" s="82">
        <f>IF([2]自有船应收租金!AB969="","",[2]自有船应收租金!AB969)</f>
        <v>60090.87</v>
      </c>
      <c r="I1027" s="86" t="str">
        <f>[2]自有船应收租金!Y969</f>
        <v>船东费</v>
      </c>
    </row>
    <row r="1028" s="59" customFormat="1" ht="12" customHeight="1" spans="2:9">
      <c r="B1028" s="82" t="str">
        <f>[2]自有船应收租金!B970</f>
        <v>ACACIA VIRGO</v>
      </c>
      <c r="C1028" s="82" t="str">
        <f>[2]自有船应收租金!C970</f>
        <v>SCP</v>
      </c>
      <c r="D1028" s="82" t="str">
        <f>[2]自有船应收租金!F970</f>
        <v>第02期</v>
      </c>
      <c r="E1028" s="82" t="str">
        <f>[2]自有船应收租金!I970</f>
        <v>2020.09.04-2020.09.19</v>
      </c>
      <c r="F1028" s="83">
        <f>[2]自有船应收租金!V970</f>
        <v>0</v>
      </c>
      <c r="G1028" s="82">
        <f>[2]自有船应收租金!AA970</f>
        <v>185956.445342466</v>
      </c>
      <c r="H1028" s="82">
        <f>IF([2]自有船应收租金!AB970="","",[2]自有船应收租金!AB970)</f>
        <v>186249.18</v>
      </c>
      <c r="I1028" s="86" t="str">
        <f>[2]自有船应收租金!Y970</f>
        <v>1.25%佣金/交船检验费</v>
      </c>
    </row>
    <row r="1029" s="59" customFormat="1" ht="12" customHeight="1" spans="2:9">
      <c r="B1029" s="82" t="str">
        <f>[2]自有船应收租金!B971</f>
        <v>A KOU</v>
      </c>
      <c r="C1029" s="82" t="str">
        <f>[2]自有船应收租金!C971</f>
        <v>COSCO</v>
      </c>
      <c r="D1029" s="82" t="str">
        <f>[2]自有船应收租金!F971</f>
        <v>prefinal</v>
      </c>
      <c r="E1029" s="82" t="str">
        <f>[2]自有船应收租金!I971</f>
        <v>2020.09.05-2020.09.11</v>
      </c>
      <c r="F1029" s="83">
        <f>[2]自有船应收租金!V971</f>
        <v>0</v>
      </c>
      <c r="G1029" s="82">
        <f>[2]自有船应收租金!AA971</f>
        <v>44002.89595</v>
      </c>
      <c r="H1029" s="82">
        <f>IF([2]自有船应收租金!AB971="","",[2]自有船应收租金!AB971)</f>
        <v>44002.92</v>
      </c>
      <c r="I1029" s="86" t="str">
        <f>[2]自有船应收租金!Y971</f>
        <v>交还船检验费/船东费预留/船员劳务费</v>
      </c>
    </row>
    <row r="1030" s="59" customFormat="1" ht="12" customHeight="1" spans="2:9">
      <c r="B1030" s="82" t="str">
        <f>[2]自有船应收租金!B972</f>
        <v>A KOU</v>
      </c>
      <c r="C1030" s="82" t="str">
        <f>[2]自有船应收租金!C972</f>
        <v>COSCO</v>
      </c>
      <c r="D1030" s="82" t="str">
        <f>[2]自有船应收租金!F972</f>
        <v>final</v>
      </c>
      <c r="E1030" s="82" t="str">
        <f>[2]自有船应收租金!I972</f>
        <v>2020.09.05-2020.09.11</v>
      </c>
      <c r="F1030" s="83">
        <f>[2]自有船应收租金!V972</f>
        <v>0</v>
      </c>
      <c r="G1030" s="82">
        <f>[2]自有船应收租金!AA972</f>
        <v>2000</v>
      </c>
      <c r="H1030" s="82" t="str">
        <f>IF([2]自有船应收租金!AB972="","",[2]自有船应收租金!AB972)</f>
        <v/>
      </c>
      <c r="I1030" s="86" t="str">
        <f>[2]自有船应收租金!Y972</f>
        <v>船东费预留返还</v>
      </c>
    </row>
    <row r="1031" s="59" customFormat="1" ht="12" customHeight="1" spans="2:9">
      <c r="B1031" s="82" t="str">
        <f>[2]自有船应收租金!B973</f>
        <v>ACACIA LIBRA</v>
      </c>
      <c r="C1031" s="82" t="str">
        <f>[2]自有船应收租金!C973</f>
        <v>PAN</v>
      </c>
      <c r="D1031" s="82" t="str">
        <f>[2]自有船应收租金!F973</f>
        <v>prefinal2</v>
      </c>
      <c r="E1031" s="82" t="str">
        <f>[2]自有船应收租金!I973</f>
        <v>2020.09.05-2020.09.06</v>
      </c>
      <c r="F1031" s="83">
        <f>[2]自有船应收租金!V973</f>
        <v>0</v>
      </c>
      <c r="G1031" s="82">
        <f>[2]自有船应收租金!AA973</f>
        <v>6997.68874999999</v>
      </c>
      <c r="H1031" s="82">
        <f>IF([2]自有船应收租金!AB973="","",[2]自有船应收租金!AB973)</f>
        <v>6970.41</v>
      </c>
      <c r="I1031" s="86" t="str">
        <f>[2]自有船应收租金!Y973</f>
        <v>船员劳务费V.1011-1021</v>
      </c>
    </row>
    <row r="1032" s="59" customFormat="1" ht="12" customHeight="1" spans="2:9">
      <c r="B1032" s="82" t="str">
        <f>[2]自有船应收租金!B974</f>
        <v>ACACIA LIBRA</v>
      </c>
      <c r="C1032" s="82" t="str">
        <f>[2]自有船应收租金!C974</f>
        <v>PAN</v>
      </c>
      <c r="D1032" s="82" t="str">
        <f>[2]自有船应收租金!F974</f>
        <v>final</v>
      </c>
      <c r="E1032" s="82" t="str">
        <f>[2]自有船应收租金!I974</f>
        <v>2020.09.05-2020.09.06</v>
      </c>
      <c r="F1032" s="83">
        <f>[2]自有船应收租金!V974</f>
        <v>0</v>
      </c>
      <c r="G1032" s="82">
        <f>[2]自有船应收租金!AA974</f>
        <v>8000</v>
      </c>
      <c r="H1032" s="82">
        <f>IF([2]自有船应收租金!AB974="","",[2]自有船应收租金!AB974)</f>
        <v>7962.53</v>
      </c>
      <c r="I1032" s="86" t="str">
        <f>[2]自有船应收租金!Y974</f>
        <v>返还船东费预留</v>
      </c>
    </row>
    <row r="1033" s="59" customFormat="1" ht="12" customHeight="1" spans="2:9">
      <c r="B1033" s="82" t="str">
        <f>[2]自有船应收租金!B975</f>
        <v>LISBOA</v>
      </c>
      <c r="C1033" s="82" t="str">
        <f>[2]自有船应收租金!C975</f>
        <v>STM</v>
      </c>
      <c r="D1033" s="82" t="str">
        <f>[2]自有船应收租金!F975</f>
        <v>第09期</v>
      </c>
      <c r="E1033" s="82" t="str">
        <f>[2]自有船应收租金!I975</f>
        <v>2020.09.06-2020.09.21</v>
      </c>
      <c r="F1033" s="83">
        <f>[2]自有船应收租金!V975</f>
        <v>0</v>
      </c>
      <c r="G1033" s="82">
        <f>[2]自有船应收租金!AA975</f>
        <v>72700</v>
      </c>
      <c r="H1033" s="82">
        <f>IF([2]自有船应收租金!AB975="","",[2]自有船应收租金!AB975)</f>
        <v>72700</v>
      </c>
      <c r="I1033" s="86">
        <f>[2]自有船应收租金!Y975</f>
        <v>0</v>
      </c>
    </row>
    <row r="1034" s="59" customFormat="1" ht="12" customHeight="1" spans="2:9">
      <c r="B1034" s="82" t="str">
        <f>[2]自有船应收租金!B976</f>
        <v>ACACIA LAN</v>
      </c>
      <c r="C1034" s="82" t="str">
        <f>[2]自有船应收租金!C976</f>
        <v>STM</v>
      </c>
      <c r="D1034" s="82" t="str">
        <f>[2]自有船应收租金!F976</f>
        <v>第20期</v>
      </c>
      <c r="E1034" s="82" t="str">
        <f>[2]自有船应收租金!I976</f>
        <v>2020.09.08-2020.09.23</v>
      </c>
      <c r="F1034" s="83">
        <f>[2]自有船应收租金!V976</f>
        <v>0</v>
      </c>
      <c r="G1034" s="82">
        <f>[2]自有船应收租金!AA976</f>
        <v>60650</v>
      </c>
      <c r="H1034" s="82">
        <f>IF([2]自有船应收租金!AB976="","",[2]自有船应收租金!AB976)</f>
        <v>60650</v>
      </c>
      <c r="I1034" s="86">
        <f>[2]自有船应收租金!Y976</f>
        <v>0</v>
      </c>
    </row>
    <row r="1035" s="59" customFormat="1" ht="12" customHeight="1" spans="2:9">
      <c r="B1035" s="82" t="str">
        <f>[2]自有船应收租金!B977</f>
        <v>JRS CORVUS</v>
      </c>
      <c r="C1035" s="82" t="str">
        <f>[2]自有船应收租金!C977</f>
        <v>CMS</v>
      </c>
      <c r="D1035" s="82" t="str">
        <f>[2]自有船应收租金!F977</f>
        <v>第05期</v>
      </c>
      <c r="E1035" s="82" t="str">
        <f>[2]自有船应收租金!I977</f>
        <v>2020.09.09-2020.09.24</v>
      </c>
      <c r="F1035" s="83">
        <f>[2]自有船应收租金!V977</f>
        <v>0</v>
      </c>
      <c r="G1035" s="82">
        <f>[2]自有船应收租金!AA977</f>
        <v>70939.7260273973</v>
      </c>
      <c r="H1035" s="82">
        <f>IF([2]自有船应收租金!AB977="","",[2]自有船应收租金!AB977)</f>
        <v>70912.46</v>
      </c>
      <c r="I1035" s="86">
        <f>[2]自有船应收租金!Y977</f>
        <v>0</v>
      </c>
    </row>
    <row r="1036" s="59" customFormat="1" ht="12" customHeight="1" spans="2:9">
      <c r="B1036" s="82" t="str">
        <f>[2]自有船应收租金!B978</f>
        <v>ACACIA LIBRA</v>
      </c>
      <c r="C1036" s="82" t="str">
        <f>[2]自有船应收租金!C978</f>
        <v>COSCO</v>
      </c>
      <c r="D1036" s="82" t="str">
        <f>[2]自有船应收租金!F978</f>
        <v>第01期</v>
      </c>
      <c r="E1036" s="82" t="str">
        <f>[2]自有船应收租金!I978</f>
        <v>2020.09.10-2020.09.25</v>
      </c>
      <c r="F1036" s="83">
        <f>[2]自有船应收租金!V978</f>
        <v>0</v>
      </c>
      <c r="G1036" s="82">
        <f>[2]自有船应收租金!AA978</f>
        <v>83962.5</v>
      </c>
      <c r="H1036" s="82">
        <f>IF([2]自有船应收租金!AB978="","",[2]自有船应收租金!AB978)</f>
        <v>83960.56</v>
      </c>
      <c r="I1036" s="86">
        <f>[2]自有船应收租金!Y978</f>
        <v>0</v>
      </c>
    </row>
    <row r="1037" s="59" customFormat="1" ht="12" customHeight="1" spans="2:9">
      <c r="B1037" s="82" t="str">
        <f>[2]自有船应收租金!B979</f>
        <v>A KOU</v>
      </c>
      <c r="C1037" s="82" t="str">
        <f>[2]自有船应收租金!C979</f>
        <v>KMTC</v>
      </c>
      <c r="D1037" s="82" t="str">
        <f>[2]自有船应收租金!F979</f>
        <v>第01期</v>
      </c>
      <c r="E1037" s="82" t="str">
        <f>[2]自有船应收租金!I979</f>
        <v>2020.09.13-2020.09.27</v>
      </c>
      <c r="F1037" s="83">
        <f>[2]自有船应收租金!V979</f>
        <v>0</v>
      </c>
      <c r="G1037" s="82">
        <f>[2]自有船应收租金!AA979</f>
        <v>95025</v>
      </c>
      <c r="H1037" s="82">
        <f>IF([2]自有船应收租金!AB979="","",[2]自有船应收租金!AB979)</f>
        <v>95025</v>
      </c>
      <c r="I1037" s="86" t="str">
        <f>[2]自有船应收租金!Y979</f>
        <v>1.25%佣金</v>
      </c>
    </row>
    <row r="1038" s="59" customFormat="1" ht="12" customHeight="1" spans="2:9">
      <c r="B1038" s="82" t="str">
        <f>[2]自有船应收租金!B980</f>
        <v>ACACIA HAWK</v>
      </c>
      <c r="C1038" s="82" t="str">
        <f>[2]自有船应收租金!C980</f>
        <v>CMS</v>
      </c>
      <c r="D1038" s="82" t="str">
        <f>[2]自有船应收租金!F980</f>
        <v>第65期</v>
      </c>
      <c r="E1038" s="82" t="str">
        <f>[2]自有船应收租金!I980</f>
        <v>2020.09.14-2020.09.29</v>
      </c>
      <c r="F1038" s="83">
        <f>[2]自有船应收租金!V980</f>
        <v>0</v>
      </c>
      <c r="G1038" s="82">
        <f>[2]自有船应收租金!AA980</f>
        <v>70742.4657534247</v>
      </c>
      <c r="H1038" s="82">
        <f>IF([2]自有船应收租金!AB980="","",[2]自有船应收租金!AB980)</f>
        <v>70705.15</v>
      </c>
      <c r="I1038" s="86">
        <f>[2]自有船应收租金!Y980</f>
        <v>0</v>
      </c>
    </row>
    <row r="1039" s="59" customFormat="1" ht="12" customHeight="1" spans="2:9">
      <c r="B1039" s="82" t="str">
        <f>[2]自有船应收租金!B981</f>
        <v>ACACIA REI</v>
      </c>
      <c r="C1039" s="82" t="str">
        <f>[2]自有船应收租金!C981</f>
        <v>STM</v>
      </c>
      <c r="D1039" s="82" t="str">
        <f>[2]自有船应收租金!F981</f>
        <v>第02期</v>
      </c>
      <c r="E1039" s="82" t="str">
        <f>[2]自有船应收租金!I981</f>
        <v>2020.09.15-2020.09.30</v>
      </c>
      <c r="F1039" s="83">
        <f>[2]自有船应收租金!V981</f>
        <v>0</v>
      </c>
      <c r="G1039" s="82">
        <f>[2]自有船应收租金!AA981</f>
        <v>91200</v>
      </c>
      <c r="H1039" s="82">
        <f>IF([2]自有船应收租金!AB981="","",[2]自有船应收租金!AB981)</f>
        <v>91200</v>
      </c>
      <c r="I1039" s="86">
        <f>[2]自有船应收租金!Y981</f>
        <v>0</v>
      </c>
    </row>
    <row r="1040" s="59" customFormat="1" ht="12" customHeight="1" spans="2:9">
      <c r="B1040" s="82" t="str">
        <f>[2]自有船应收租金!B982</f>
        <v>Heung-A Singapore</v>
      </c>
      <c r="C1040" s="82" t="str">
        <f>[2]自有船应收租金!C982</f>
        <v>SNL</v>
      </c>
      <c r="D1040" s="82" t="str">
        <f>[2]自有船应收租金!F982</f>
        <v>prefinal</v>
      </c>
      <c r="E1040" s="82" t="str">
        <f>[2]自有船应收租金!I982</f>
        <v>2020.09.16-2020.10.07</v>
      </c>
      <c r="F1040" s="83">
        <f>[2]自有船应收租金!V982</f>
        <v>0</v>
      </c>
      <c r="G1040" s="82">
        <f>[2]自有船应收租金!AA982</f>
        <v>29086.32</v>
      </c>
      <c r="H1040" s="82">
        <f>IF([2]自有船应收租金!AB982="","",[2]自有船应收租金!AB982)</f>
        <v>29046.6</v>
      </c>
      <c r="I1040" s="86" t="str">
        <f>[2]自有船应收租金!Y982</f>
        <v>还船检验费/船东费/船东费预留</v>
      </c>
    </row>
    <row r="1041" s="59" customFormat="1" ht="12" customHeight="1" spans="2:9">
      <c r="B1041" s="82" t="str">
        <f>[2]自有船应收租金!B983</f>
        <v>ACACIA MAKOTO</v>
      </c>
      <c r="C1041" s="82" t="str">
        <f>[2]自有船应收租金!C983</f>
        <v>STM</v>
      </c>
      <c r="D1041" s="82" t="str">
        <f>[2]自有船应收租金!F983</f>
        <v>第55期</v>
      </c>
      <c r="E1041" s="82" t="str">
        <f>[2]自有船应收租金!I983</f>
        <v>2020.09.16-2020.10.01</v>
      </c>
      <c r="F1041" s="83">
        <f>[2]自有船应收租金!V983</f>
        <v>0</v>
      </c>
      <c r="G1041" s="82">
        <f>[2]自有船应收租金!AA983</f>
        <v>91200</v>
      </c>
      <c r="H1041" s="82">
        <f>IF([2]自有船应收租金!AB983="","",[2]自有船应收租金!AB983)</f>
        <v>91200</v>
      </c>
      <c r="I1041" s="86">
        <f>[2]自有船应收租金!Y983</f>
        <v>0</v>
      </c>
    </row>
    <row r="1042" s="59" customFormat="1" ht="12" customHeight="1" spans="2:9">
      <c r="B1042" s="82" t="str">
        <f>[2]自有船应收租金!B984</f>
        <v>ACACIA ARIES</v>
      </c>
      <c r="C1042" s="82" t="str">
        <f>[2]自有船应收租金!C984</f>
        <v>STM</v>
      </c>
      <c r="D1042" s="82" t="str">
        <f>[2]自有船应收租金!F984</f>
        <v>第15期</v>
      </c>
      <c r="E1042" s="82" t="str">
        <f>[2]自有船应收租金!I984</f>
        <v>2020.09.17-2020.10.02</v>
      </c>
      <c r="F1042" s="83">
        <f>[2]自有船应收租金!V984</f>
        <v>0</v>
      </c>
      <c r="G1042" s="82">
        <f>[2]自有船应收租金!AA984</f>
        <v>60650</v>
      </c>
      <c r="H1042" s="82">
        <f>IF([2]自有船应收租金!AB984="","",[2]自有船应收租金!AB984)</f>
        <v>60650</v>
      </c>
      <c r="I1042" s="86">
        <f>[2]自有船应收租金!Y984</f>
        <v>0</v>
      </c>
    </row>
    <row r="1043" s="59" customFormat="1" ht="12" customHeight="1" spans="2:9">
      <c r="B1043" s="82" t="str">
        <f>[2]自有船应收租金!B985</f>
        <v>JRS CARINA</v>
      </c>
      <c r="C1043" s="82" t="str">
        <f>[2]自有船应收租金!C985</f>
        <v>CCL</v>
      </c>
      <c r="D1043" s="82" t="str">
        <f>[2]自有船应收租金!F985</f>
        <v>第55期</v>
      </c>
      <c r="E1043" s="82" t="str">
        <f>[2]自有船应收租金!I985</f>
        <v>2020.09.17-2020.10.02</v>
      </c>
      <c r="F1043" s="83">
        <f>[2]自有船应收租金!V985</f>
        <v>0</v>
      </c>
      <c r="G1043" s="82">
        <f>[2]自有船应收租金!AA985</f>
        <v>70600</v>
      </c>
      <c r="H1043" s="82">
        <f>IF([2]自有船应收租金!AB985="","",[2]自有船应收租金!AB985)</f>
        <v>70592.68</v>
      </c>
      <c r="I1043" s="86">
        <f>[2]自有船应收租金!Y985</f>
        <v>0</v>
      </c>
    </row>
    <row r="1044" s="59" customFormat="1" ht="12" customHeight="1" spans="2:9">
      <c r="B1044" s="82" t="str">
        <f>[2]自有船应收租金!B986</f>
        <v>ACACIA MING</v>
      </c>
      <c r="C1044" s="82" t="str">
        <f>[2]自有船应收租金!C986</f>
        <v>NS</v>
      </c>
      <c r="D1044" s="82" t="str">
        <f>[2]自有船应收租金!F986</f>
        <v>第02期</v>
      </c>
      <c r="E1044" s="82" t="str">
        <f>[2]自有船应收租金!I986</f>
        <v>2020.09.19-2020.10.04</v>
      </c>
      <c r="F1044" s="83">
        <f>[2]自有船应收租金!V986</f>
        <v>0</v>
      </c>
      <c r="G1044" s="82">
        <f>[2]自有船应收租金!AA986</f>
        <v>67112.5</v>
      </c>
      <c r="H1044" s="82">
        <f>IF([2]自有船应收租金!AB986="","",[2]自有船应收租金!AB986)</f>
        <v>67112.5</v>
      </c>
      <c r="I1044" s="86" t="str">
        <f>[2]自有船应收租金!Y986</f>
        <v>1.25%佣金</v>
      </c>
    </row>
    <row r="1045" s="59" customFormat="1" ht="12" customHeight="1" spans="2:9">
      <c r="B1045" s="82" t="str">
        <f>[2]自有船应收租金!B987</f>
        <v>Heung-A Manila</v>
      </c>
      <c r="C1045" s="82" t="str">
        <f>[2]自有船应收租金!C987</f>
        <v>PAN</v>
      </c>
      <c r="D1045" s="82" t="str">
        <f>[2]自有船应收租金!F987</f>
        <v>prefinal</v>
      </c>
      <c r="E1045" s="82" t="str">
        <f>[2]自有船应收租金!I987</f>
        <v>2020.09.19-2020.10.19</v>
      </c>
      <c r="F1045" s="83">
        <f>[2]自有船应收租金!V987</f>
        <v>0</v>
      </c>
      <c r="G1045" s="82">
        <f>[2]自有船应收租金!AA987</f>
        <v>74544.1829166667</v>
      </c>
      <c r="H1045" s="82">
        <f>IF([2]自有船应收租金!AB987="","",[2]自有船应收租金!AB987)</f>
        <v>74516.77</v>
      </c>
      <c r="I1045" s="86" t="str">
        <f>[2]自有船应收租金!Y987</f>
        <v>还船检验费/船东费预留/船东费</v>
      </c>
    </row>
    <row r="1046" s="59" customFormat="1" ht="12" customHeight="1" spans="2:9">
      <c r="B1046" s="82" t="str">
        <f>[2]自有船应收租金!B988</f>
        <v>Heung-A Manila</v>
      </c>
      <c r="C1046" s="82" t="str">
        <f>[2]自有船应收租金!C988</f>
        <v>PAN</v>
      </c>
      <c r="D1046" s="82" t="str">
        <f>[2]自有船应收租金!F988</f>
        <v>final</v>
      </c>
      <c r="E1046" s="82" t="str">
        <f>[2]自有船应收租金!I988</f>
        <v>2020.09.19-2020.10.19</v>
      </c>
      <c r="F1046" s="83">
        <f>[2]自有船应收租金!V988</f>
        <v>0</v>
      </c>
      <c r="G1046" s="82">
        <f>[2]自有船应收租金!AA988</f>
        <v>7000</v>
      </c>
      <c r="H1046" s="82">
        <f>IF([2]自有船应收租金!AB988="","",[2]自有船应收租金!AB988)</f>
        <v>7000</v>
      </c>
      <c r="I1046" s="86" t="str">
        <f>[2]自有船应收租金!Y988</f>
        <v>返还船东费预留</v>
      </c>
    </row>
    <row r="1047" s="59" customFormat="1" ht="12" customHeight="1" spans="2:9">
      <c r="B1047" s="82" t="str">
        <f>[2]自有船应收租金!B989</f>
        <v>ACACIA TAURUS</v>
      </c>
      <c r="C1047" s="82" t="str">
        <f>[2]自有船应收租金!C989</f>
        <v>STM</v>
      </c>
      <c r="D1047" s="82" t="str">
        <f>[2]自有船应收租金!F989</f>
        <v>第08期</v>
      </c>
      <c r="E1047" s="82" t="str">
        <f>[2]自有船应收租金!I989</f>
        <v>2020.09.19-2020.10.04</v>
      </c>
      <c r="F1047" s="83">
        <f>[2]自有船应收租金!V989</f>
        <v>0</v>
      </c>
      <c r="G1047" s="82">
        <f>[2]自有船应收租金!AA989</f>
        <v>60650</v>
      </c>
      <c r="H1047" s="82">
        <f>IF([2]自有船应收租金!AB989="","",[2]自有船应收租金!AB989)</f>
        <v>60650</v>
      </c>
      <c r="I1047" s="86">
        <f>[2]自有船应收租金!Y989</f>
        <v>0</v>
      </c>
    </row>
    <row r="1048" s="59" customFormat="1" ht="12" customHeight="1" spans="2:9">
      <c r="B1048" s="82" t="str">
        <f>[2]自有船应收租金!B990</f>
        <v>ACACIA VIRGO</v>
      </c>
      <c r="C1048" s="82" t="str">
        <f>[2]自有船应收租金!C990</f>
        <v>SCP</v>
      </c>
      <c r="D1048" s="82" t="str">
        <f>[2]自有船应收租金!F990</f>
        <v>第03期</v>
      </c>
      <c r="E1048" s="82" t="str">
        <f>[2]自有船应收租金!I990</f>
        <v>2020.09.19-2020.10.04</v>
      </c>
      <c r="F1048" s="83">
        <f>[2]自有船应收租金!V990</f>
        <v>0</v>
      </c>
      <c r="G1048" s="82">
        <f>[2]自有船应收租金!AA990</f>
        <v>81196.5753424658</v>
      </c>
      <c r="H1048" s="82">
        <f>IF([2]自有船应收租金!AB990="","",[2]自有船应收租金!AB990)</f>
        <v>81189.26</v>
      </c>
      <c r="I1048" s="86" t="str">
        <f>[2]自有船应收租金!Y990</f>
        <v>1.25%佣金</v>
      </c>
    </row>
    <row r="1049" s="59" customFormat="1" ht="12" customHeight="1" spans="2:9">
      <c r="B1049" s="82" t="str">
        <f>[2]自有船应收租金!B991</f>
        <v>LISBOA</v>
      </c>
      <c r="C1049" s="82" t="str">
        <f>[2]自有船应收租金!C991</f>
        <v>STM</v>
      </c>
      <c r="D1049" s="82" t="str">
        <f>[2]自有船应收租金!F991</f>
        <v>final</v>
      </c>
      <c r="E1049" s="82" t="str">
        <f>[2]自有船应收租金!I991</f>
        <v>2020.09.21-2020.10.04</v>
      </c>
      <c r="F1049" s="83">
        <f>[2]自有船应收租金!V991</f>
        <v>0</v>
      </c>
      <c r="G1049" s="82">
        <f>[2]自有船应收租金!AA991</f>
        <v>-32924.1268333333</v>
      </c>
      <c r="H1049" s="82">
        <f>IF([2]自有船应收租金!AB991="","",[2]自有船应收租金!AB991)</f>
        <v>-32924.1</v>
      </c>
      <c r="I1049" s="86">
        <f>[2]自有船应收租金!Y991</f>
        <v>0</v>
      </c>
    </row>
    <row r="1050" s="59" customFormat="1" ht="12" customHeight="1" spans="2:9">
      <c r="B1050" s="82" t="str">
        <f>[2]自有船应收租金!B992</f>
        <v>ACACIA LAN</v>
      </c>
      <c r="C1050" s="82" t="str">
        <f>[2]自有船应收租金!C992</f>
        <v>STM</v>
      </c>
      <c r="D1050" s="82" t="str">
        <f>[2]自有船应收租金!F992</f>
        <v>第21期</v>
      </c>
      <c r="E1050" s="82" t="str">
        <f>[2]自有船应收租金!I992</f>
        <v>2020.09.23-2020.10.08</v>
      </c>
      <c r="F1050" s="83">
        <f>[2]自有船应收租金!V992</f>
        <v>0</v>
      </c>
      <c r="G1050" s="82">
        <f>[2]自有船应收租金!AA992</f>
        <v>60650</v>
      </c>
      <c r="H1050" s="82">
        <f>IF([2]自有船应收租金!AB992="","",[2]自有船应收租金!AB992)</f>
        <v>60650</v>
      </c>
      <c r="I1050" s="86">
        <f>[2]自有船应收租金!Y992</f>
        <v>0</v>
      </c>
    </row>
    <row r="1051" s="59" customFormat="1" ht="12" customHeight="1" spans="2:9">
      <c r="B1051" s="82" t="str">
        <f>[2]自有船应收租金!B993</f>
        <v>JRS CORVUS</v>
      </c>
      <c r="C1051" s="82" t="str">
        <f>[2]自有船应收租金!C993</f>
        <v>CMS</v>
      </c>
      <c r="D1051" s="82" t="str">
        <f>[2]自有船应收租金!F993</f>
        <v>第06期</v>
      </c>
      <c r="E1051" s="82" t="str">
        <f>[2]自有船应收租金!I993</f>
        <v>2020.09.24-2020.10.09</v>
      </c>
      <c r="F1051" s="83">
        <f>[2]自有船应收租金!V993</f>
        <v>0</v>
      </c>
      <c r="G1051" s="82">
        <f>[2]自有船应收租金!AA993</f>
        <v>70939.7260273973</v>
      </c>
      <c r="H1051" s="82">
        <f>IF([2]自有船应收租金!AB993="","",[2]自有船应收租金!AB993)</f>
        <v>70912.51</v>
      </c>
      <c r="I1051" s="86">
        <f>[2]自有船应收租金!Y993</f>
        <v>0</v>
      </c>
    </row>
    <row r="1052" s="59" customFormat="1" ht="12" customHeight="1" spans="2:9">
      <c r="B1052" s="82" t="str">
        <f>[2]自有船应收租金!B994</f>
        <v>ACACIA LIBRA</v>
      </c>
      <c r="C1052" s="82" t="str">
        <f>[2]自有船应收租金!C994</f>
        <v>COSCO</v>
      </c>
      <c r="D1052" s="82" t="str">
        <f>[2]自有船应收租金!F994</f>
        <v>第02期</v>
      </c>
      <c r="E1052" s="82" t="str">
        <f>[2]自有船应收租金!I994</f>
        <v>2020.09.25-2020.10.10</v>
      </c>
      <c r="F1052" s="83">
        <f>[2]自有船应收租金!V994</f>
        <v>0</v>
      </c>
      <c r="G1052" s="82">
        <f>[2]自有船应收租金!AA994</f>
        <v>83612.5</v>
      </c>
      <c r="H1052" s="82">
        <f>IF([2]自有船应收租金!AB994="","",[2]自有船应收租金!AB994)</f>
        <v>83610.56</v>
      </c>
      <c r="I1052" s="86" t="str">
        <f>[2]自有船应收租金!Y994</f>
        <v>交船检验费</v>
      </c>
    </row>
    <row r="1053" s="59" customFormat="1" ht="12" customHeight="1" spans="2:9">
      <c r="B1053" s="82" t="str">
        <f>[2]自有船应收租金!B995</f>
        <v>A KOU</v>
      </c>
      <c r="C1053" s="82" t="str">
        <f>[2]自有船应收租金!C995</f>
        <v>KMTC</v>
      </c>
      <c r="D1053" s="82" t="str">
        <f>[2]自有船应收租金!F995</f>
        <v>第02期</v>
      </c>
      <c r="E1053" s="82" t="str">
        <f>[2]自有船应收租金!I995</f>
        <v>2020.09.27-2020.10.10</v>
      </c>
      <c r="F1053" s="83">
        <f>[2]自有船应收租金!V995</f>
        <v>0</v>
      </c>
      <c r="G1053" s="82">
        <f>[2]自有船应收租金!AA995</f>
        <v>155448.868</v>
      </c>
      <c r="H1053" s="82">
        <f>IF([2]自有船应收租金!AB995="","",[2]自有船应收租金!AB995)</f>
        <v>155441.37</v>
      </c>
      <c r="I1053" s="86" t="str">
        <f>[2]自有船应收租金!Y995</f>
        <v>1.25%佣金/交船检验费</v>
      </c>
    </row>
    <row r="1054" s="59" customFormat="1" ht="12" customHeight="1" spans="2:9">
      <c r="B1054" s="82" t="str">
        <f>[2]自有船应收租金!B996</f>
        <v>A FUKU</v>
      </c>
      <c r="C1054" s="82" t="str">
        <f>[2]自有船应收租金!C996</f>
        <v>TSL</v>
      </c>
      <c r="D1054" s="82" t="str">
        <f>[2]自有船应收租金!F996</f>
        <v>第01期</v>
      </c>
      <c r="E1054" s="82" t="str">
        <f>[2]自有船应收租金!I996</f>
        <v>2020.09.27-2020.10.15</v>
      </c>
      <c r="F1054" s="83">
        <f>[2]自有船应收租金!V996</f>
        <v>0</v>
      </c>
      <c r="G1054" s="82">
        <f>[2]自有船应收租金!AA996</f>
        <v>125743.356164384</v>
      </c>
      <c r="H1054" s="82">
        <f>IF([2]自有船应收租金!AB996="","",[2]自有船应收租金!AB996)</f>
        <v>125726.11</v>
      </c>
      <c r="I1054" s="86" t="str">
        <f>[2]自有船应收租金!Y996</f>
        <v>1.25%佣金</v>
      </c>
    </row>
    <row r="1055" s="59" customFormat="1" ht="12" customHeight="1" spans="2:9">
      <c r="B1055" s="82" t="str">
        <f>[2]自有船应收租金!B997</f>
        <v>ACACIA HAWK</v>
      </c>
      <c r="C1055" s="82" t="str">
        <f>[2]自有船应收租金!C997</f>
        <v>CMS</v>
      </c>
      <c r="D1055" s="82" t="str">
        <f>[2]自有船应收租金!F997</f>
        <v>第66期</v>
      </c>
      <c r="E1055" s="82" t="str">
        <f>[2]自有船应收租金!I997</f>
        <v>2020.09.29-2020.10.14</v>
      </c>
      <c r="F1055" s="83">
        <f>[2]自有船应收租金!V997</f>
        <v>0</v>
      </c>
      <c r="G1055" s="82">
        <f>[2]自有船应收租金!AA997</f>
        <v>70742.4657534247</v>
      </c>
      <c r="H1055" s="82">
        <f>IF([2]自有船应收租金!AB997="","",[2]自有船应收租金!AB997)</f>
        <v>70715.25</v>
      </c>
      <c r="I1055" s="86">
        <f>[2]自有船应收租金!Y997</f>
        <v>0</v>
      </c>
    </row>
    <row r="1056" s="59" customFormat="1" ht="12" customHeight="1" spans="2:9">
      <c r="B1056" s="82" t="str">
        <f>[2]自有船应收租金!B998</f>
        <v>ACACIA REI</v>
      </c>
      <c r="C1056" s="82" t="str">
        <f>[2]自有船应收租金!C998</f>
        <v>STM</v>
      </c>
      <c r="D1056" s="82" t="str">
        <f>[2]自有船应收租金!F998</f>
        <v>第03期</v>
      </c>
      <c r="E1056" s="82" t="str">
        <f>[2]自有船应收租金!I998</f>
        <v>2020.09.30-2020.10.15</v>
      </c>
      <c r="F1056" s="83">
        <f>[2]自有船应收租金!V998</f>
        <v>0</v>
      </c>
      <c r="G1056" s="82">
        <f>[2]自有船应收租金!AA998</f>
        <v>90404.24</v>
      </c>
      <c r="H1056" s="82">
        <f>IF([2]自有船应收租金!AB998="","",[2]自有船应收租金!AB998)</f>
        <v>90404.23</v>
      </c>
      <c r="I1056" s="86" t="str">
        <f>[2]自有船应收租金!Y998</f>
        <v>船东费</v>
      </c>
    </row>
    <row r="1057" s="59" customFormat="1" ht="12" customHeight="1" spans="2:9">
      <c r="B1057" s="82" t="str">
        <f>[2]自有船应收租金!B999</f>
        <v>ACACIA MAKOTO</v>
      </c>
      <c r="C1057" s="82" t="str">
        <f>[2]自有船应收租金!C999</f>
        <v>STM</v>
      </c>
      <c r="D1057" s="82" t="str">
        <f>[2]自有船应收租金!F999</f>
        <v>第56期</v>
      </c>
      <c r="E1057" s="82" t="str">
        <f>[2]自有船应收租金!I999</f>
        <v>2020.10.01-2020.10.16</v>
      </c>
      <c r="F1057" s="83">
        <f>[2]自有船应收租金!V999</f>
        <v>0</v>
      </c>
      <c r="G1057" s="82">
        <f>[2]自有船应收租金!AA999</f>
        <v>88455</v>
      </c>
      <c r="H1057" s="82">
        <f>IF([2]自有船应收租金!AB999="","",[2]自有船应收租金!AB999)</f>
        <v>88455</v>
      </c>
      <c r="I1057" s="86" t="str">
        <f>[2]自有船应收租金!Y999</f>
        <v>船东费</v>
      </c>
    </row>
    <row r="1058" s="59" customFormat="1" ht="12" customHeight="1" spans="2:9">
      <c r="B1058" s="82" t="str">
        <f>[2]自有船应收租金!B1000</f>
        <v>ACACIA ARIES</v>
      </c>
      <c r="C1058" s="82" t="str">
        <f>[2]自有船应收租金!C1000</f>
        <v>STM</v>
      </c>
      <c r="D1058" s="82" t="str">
        <f>[2]自有船应收租金!F1000</f>
        <v>第16期</v>
      </c>
      <c r="E1058" s="82" t="str">
        <f>[2]自有船应收租金!I1000</f>
        <v>2020.10.02-2020.10.17</v>
      </c>
      <c r="F1058" s="83">
        <f>[2]自有船应收租金!V1000</f>
        <v>0</v>
      </c>
      <c r="G1058" s="82">
        <f>[2]自有船应收租金!AA1000</f>
        <v>60272.11</v>
      </c>
      <c r="H1058" s="82">
        <f>IF([2]自有船应收租金!AB1000="","",[2]自有船应收租金!AB1000)</f>
        <v>60272.1</v>
      </c>
      <c r="I1058" s="86" t="str">
        <f>[2]自有船应收租金!Y1000</f>
        <v>船东费</v>
      </c>
    </row>
    <row r="1059" s="59" customFormat="1" ht="12" customHeight="1" spans="2:9">
      <c r="B1059" s="82" t="str">
        <f>[2]自有船应收租金!B1001</f>
        <v>JRS CARINA</v>
      </c>
      <c r="C1059" s="82" t="str">
        <f>[2]自有船应收租金!C1001</f>
        <v>CCL</v>
      </c>
      <c r="D1059" s="82" t="str">
        <f>[2]自有船应收租金!F1001</f>
        <v>第56期</v>
      </c>
      <c r="E1059" s="82" t="str">
        <f>[2]自有船应收租金!I1001</f>
        <v>2020.10.02-2020.10.17</v>
      </c>
      <c r="F1059" s="83">
        <f>[2]自有船应收租金!V1001</f>
        <v>0</v>
      </c>
      <c r="G1059" s="82">
        <f>[2]自有船应收租金!AA1001</f>
        <v>70600</v>
      </c>
      <c r="H1059" s="82">
        <f>IF([2]自有船应收租金!AB1001="","",[2]自有船应收租金!AB1001)</f>
        <v>70592.69</v>
      </c>
      <c r="I1059" s="86">
        <f>[2]自有船应收租金!Y1001</f>
        <v>0</v>
      </c>
    </row>
    <row r="1060" s="59" customFormat="1" ht="12" customHeight="1" spans="2:9">
      <c r="B1060" s="82" t="str">
        <f>[2]自有船应收租金!B1002</f>
        <v>ACACIA WA</v>
      </c>
      <c r="C1060" s="82" t="str">
        <f>[2]自有船应收租金!C1002</f>
        <v>STM</v>
      </c>
      <c r="D1060" s="82" t="str">
        <f>[2]自有船应收租金!F1002</f>
        <v>第01期</v>
      </c>
      <c r="E1060" s="82" t="str">
        <f>[2]自有船应收租金!I1002</f>
        <v>2020.10.03-2020.10.18</v>
      </c>
      <c r="F1060" s="83">
        <f>[2]自有船应收租金!V1002</f>
        <v>0</v>
      </c>
      <c r="G1060" s="82">
        <f>[2]自有船应收租金!AA1002</f>
        <v>72700</v>
      </c>
      <c r="H1060" s="82">
        <f>IF([2]自有船应收租金!AB1002="","",[2]自有船应收租金!AB1002)</f>
        <v>72700</v>
      </c>
      <c r="I1060" s="86">
        <f>[2]自有船应收租金!Y1002</f>
        <v>0</v>
      </c>
    </row>
    <row r="1061" s="59" customFormat="1" ht="12" customHeight="1" spans="2:9">
      <c r="B1061" s="82" t="str">
        <f>[2]自有船应收租金!B1003</f>
        <v>ACACIA MING</v>
      </c>
      <c r="C1061" s="82" t="str">
        <f>[2]自有船应收租金!C1003</f>
        <v>NS</v>
      </c>
      <c r="D1061" s="82" t="str">
        <f>[2]自有船应收租金!F1003</f>
        <v>prefinal</v>
      </c>
      <c r="E1061" s="82" t="str">
        <f>[2]自有船应收租金!I1003</f>
        <v>2020.10.04-2020.10.21</v>
      </c>
      <c r="F1061" s="83">
        <f>[2]自有船应收租金!V1003</f>
        <v>0</v>
      </c>
      <c r="G1061" s="82">
        <f>[2]自有船应收租金!AA1003</f>
        <v>62597.9843583333</v>
      </c>
      <c r="H1061" s="82">
        <f>IF([2]自有船应收租金!AB1003="","",[2]自有船应收租金!AB1003)</f>
        <v>62574.31</v>
      </c>
      <c r="I1061" s="86" t="str">
        <f>[2]自有船应收租金!Y1003</f>
        <v>1.25%佣金/船员劳务费/船东费预留/交还船检验费/停租1.90903天</v>
      </c>
    </row>
    <row r="1062" s="59" customFormat="1" ht="12" customHeight="1" spans="2:9">
      <c r="B1062" s="82" t="str">
        <f>[2]自有船应收租金!B1004</f>
        <v>ACACIA TAURUS</v>
      </c>
      <c r="C1062" s="82" t="str">
        <f>[2]自有船应收租金!C1004</f>
        <v>STM</v>
      </c>
      <c r="D1062" s="82" t="str">
        <f>[2]自有船应收租金!F1004</f>
        <v>第09期</v>
      </c>
      <c r="E1062" s="82" t="str">
        <f>[2]自有船应收租金!I1004</f>
        <v>2020.10.04-2020.10.19</v>
      </c>
      <c r="F1062" s="83">
        <f>[2]自有船应收租金!V1004</f>
        <v>0</v>
      </c>
      <c r="G1062" s="82">
        <f>[2]自有船应收租金!AA1004</f>
        <v>60462.96</v>
      </c>
      <c r="H1062" s="82">
        <f>IF([2]自有船应收租金!AB1004="","",[2]自有船应收租金!AB1004)</f>
        <v>60462.97</v>
      </c>
      <c r="I1062" s="86" t="str">
        <f>[2]自有船应收租金!Y1004</f>
        <v>船东费</v>
      </c>
    </row>
    <row r="1063" s="59" customFormat="1" ht="12" customHeight="1" spans="2:9">
      <c r="B1063" s="82" t="str">
        <f>[2]自有船应收租金!B1005</f>
        <v>ACACIA VIRGO</v>
      </c>
      <c r="C1063" s="82" t="str">
        <f>[2]自有船应收租金!C1005</f>
        <v>SCP</v>
      </c>
      <c r="D1063" s="82" t="str">
        <f>[2]自有船应收租金!F1005</f>
        <v>第04期</v>
      </c>
      <c r="E1063" s="82" t="str">
        <f>[2]自有船应收租金!I1005</f>
        <v>2020.10.04-2020.10.19</v>
      </c>
      <c r="F1063" s="83">
        <f>[2]自有船应收租金!V1005</f>
        <v>0</v>
      </c>
      <c r="G1063" s="82">
        <f>[2]自有船应收租金!AA1005</f>
        <v>81196.5753424658</v>
      </c>
      <c r="H1063" s="82">
        <f>IF([2]自有船应收租金!AB1005="","",[2]自有船应收租金!AB1005)</f>
        <v>81189.29</v>
      </c>
      <c r="I1063" s="86" t="str">
        <f>[2]自有船应收租金!Y1005</f>
        <v>1.25%佣金</v>
      </c>
    </row>
    <row r="1064" s="59" customFormat="1" ht="12" customHeight="1" spans="2:9">
      <c r="B1064" s="82" t="str">
        <f>[2]自有船应收租金!B1006</f>
        <v>LISBOA</v>
      </c>
      <c r="C1064" s="82" t="str">
        <f>[2]自有船应收租金!C1006</f>
        <v>WHJDS</v>
      </c>
      <c r="D1064" s="82" t="str">
        <f>[2]自有船应收租金!F1006</f>
        <v>第01期</v>
      </c>
      <c r="E1064" s="82" t="str">
        <f>[2]自有船应收租金!I1006</f>
        <v>2020.10.05-2020.10.15</v>
      </c>
      <c r="F1064" s="83">
        <f>[2]自有船应收租金!V1006</f>
        <v>0</v>
      </c>
      <c r="G1064" s="82">
        <f>[2]自有船应收租金!AA1006</f>
        <v>56451.6129032258</v>
      </c>
      <c r="H1064" s="82">
        <f>IF([2]自有船应收租金!AB1006="","",[2]自有船应收租金!AB1006)</f>
        <v>56405.91</v>
      </c>
      <c r="I1064" s="86">
        <f>[2]自有船应收租金!Y1006</f>
        <v>0</v>
      </c>
    </row>
    <row r="1065" s="59" customFormat="1" ht="12" customHeight="1" spans="2:9">
      <c r="B1065" s="82" t="str">
        <f>[2]自有船应收租金!B1007</f>
        <v>Heung-A Singapore</v>
      </c>
      <c r="C1065" s="82" t="str">
        <f>[2]自有船应收租金!C1007</f>
        <v>SNL</v>
      </c>
      <c r="D1065" s="82" t="str">
        <f>[2]自有船应收租金!F1007</f>
        <v>prefinal2</v>
      </c>
      <c r="E1065" s="82" t="str">
        <f>[2]自有船应收租金!I1007</f>
        <v>2020.10.07-2020.10.11</v>
      </c>
      <c r="F1065" s="83">
        <f>[2]自有船应收租金!V1007</f>
        <v>0</v>
      </c>
      <c r="G1065" s="82">
        <f>[2]自有船应收租金!AA1007</f>
        <v>12318.0902333333</v>
      </c>
      <c r="H1065" s="82">
        <f>IF([2]自有船应收租金!AB1007="","",[2]自有船应收租金!AB1007)</f>
        <v>12278.09</v>
      </c>
      <c r="I1065" s="86" t="str">
        <f>[2]自有船应收租金!Y1007</f>
        <v>停租（ 20.9.27 1635-20.9.28 0235  GMT 0.4167day）</v>
      </c>
    </row>
    <row r="1066" s="59" customFormat="1" ht="12" customHeight="1" spans="2:9">
      <c r="B1066" s="82" t="str">
        <f>[2]自有船应收租金!B1008</f>
        <v>Heung-A Singapore</v>
      </c>
      <c r="C1066" s="82" t="str">
        <f>[2]自有船应收租金!C1008</f>
        <v>SNL</v>
      </c>
      <c r="D1066" s="82" t="str">
        <f>[2]自有船应收租金!F1008</f>
        <v>final</v>
      </c>
      <c r="E1066" s="82" t="str">
        <f>[2]自有船应收租金!I1008</f>
        <v>2020.10.07-2020.10.11</v>
      </c>
      <c r="F1066" s="83">
        <f>[2]自有船应收租金!V1008</f>
        <v>0</v>
      </c>
      <c r="G1066" s="82">
        <f>[2]自有船应收租金!AA1008</f>
        <v>27459.6</v>
      </c>
      <c r="H1066" s="82" t="str">
        <f>IF([2]自有船应收租金!AB1008="","",[2]自有船应收租金!AB1008)</f>
        <v/>
      </c>
      <c r="I1066" s="86" t="str">
        <f>[2]自有船应收租金!Y1008</f>
        <v>返还船东费预留/收回强制性船东费</v>
      </c>
    </row>
    <row r="1067" s="59" customFormat="1" ht="12" customHeight="1" spans="2:9">
      <c r="B1067" s="82" t="str">
        <f>[2]自有船应收租金!B1009</f>
        <v>ACACIA LAN</v>
      </c>
      <c r="C1067" s="82" t="str">
        <f>[2]自有船应收租金!C1009</f>
        <v>STM</v>
      </c>
      <c r="D1067" s="82" t="str">
        <f>[2]自有船应收租金!F1009</f>
        <v>第22期</v>
      </c>
      <c r="E1067" s="82" t="str">
        <f>[2]自有船应收租金!I1009</f>
        <v>2020.10.08-2020.10.23</v>
      </c>
      <c r="F1067" s="83">
        <f>[2]自有船应收租金!V1009</f>
        <v>0</v>
      </c>
      <c r="G1067" s="82">
        <f>[2]自有船应收租金!AA1009</f>
        <v>60228.24</v>
      </c>
      <c r="H1067" s="82">
        <f>IF([2]自有船应收租金!AB1009="","",[2]自有船应收租金!AB1009)</f>
        <v>60228.23</v>
      </c>
      <c r="I1067" s="86" t="str">
        <f>[2]自有船应收租金!Y1009</f>
        <v>船东费</v>
      </c>
    </row>
    <row r="1068" s="59" customFormat="1" ht="12" customHeight="1" spans="2:9">
      <c r="B1068" s="82" t="str">
        <f>[2]自有船应收租金!B1010</f>
        <v>JRS CORVUS</v>
      </c>
      <c r="C1068" s="82" t="str">
        <f>[2]自有船应收租金!C1010</f>
        <v>CMS</v>
      </c>
      <c r="D1068" s="82" t="str">
        <f>[2]自有船应收租金!F1010</f>
        <v>第07期</v>
      </c>
      <c r="E1068" s="82" t="str">
        <f>[2]自有船应收租金!I1010</f>
        <v>2020.10.09-2020.10.24</v>
      </c>
      <c r="F1068" s="83">
        <f>[2]自有船应收租金!V1010</f>
        <v>0</v>
      </c>
      <c r="G1068" s="82">
        <f>[2]自有船应收租金!AA1010</f>
        <v>70939.7260273973</v>
      </c>
      <c r="H1068" s="82">
        <f>IF([2]自有船应收租金!AB1010="","",[2]自有船应收租金!AB1010)</f>
        <v>70912.42</v>
      </c>
      <c r="I1068" s="86">
        <f>[2]自有船应收租金!Y1010</f>
        <v>0</v>
      </c>
    </row>
    <row r="1069" s="59" customFormat="1" ht="12" customHeight="1" spans="2:9">
      <c r="B1069" s="82" t="str">
        <f>[2]自有船应收租金!B1011</f>
        <v>ACACIA LIBRA</v>
      </c>
      <c r="C1069" s="82" t="str">
        <f>[2]自有船应收租金!C1011</f>
        <v>COSCO</v>
      </c>
      <c r="D1069" s="82" t="str">
        <f>[2]自有船应收租金!F1011</f>
        <v>第03期</v>
      </c>
      <c r="E1069" s="82" t="str">
        <f>[2]自有船应收租金!I1011</f>
        <v>2020.10.10-2020.10.25</v>
      </c>
      <c r="F1069" s="83">
        <f>[2]自有船应收租金!V1011</f>
        <v>0</v>
      </c>
      <c r="G1069" s="82">
        <f>[2]自有船应收租金!AA1011</f>
        <v>83962.5</v>
      </c>
      <c r="H1069" s="82">
        <f>IF([2]自有船应收租金!AB1011="","",[2]自有船应收租金!AB1011)</f>
        <v>83960.56</v>
      </c>
      <c r="I1069" s="86">
        <f>[2]自有船应收租金!Y1011</f>
        <v>0</v>
      </c>
    </row>
    <row r="1070" s="59" customFormat="1" ht="12" customHeight="1" spans="2:9">
      <c r="B1070" s="82" t="str">
        <f>[2]自有船应收租金!B1012</f>
        <v>A KOU</v>
      </c>
      <c r="C1070" s="82" t="str">
        <f>[2]自有船应收租金!C1012</f>
        <v>KMTC</v>
      </c>
      <c r="D1070" s="82" t="str">
        <f>[2]自有船应收租金!F1012</f>
        <v>第03期</v>
      </c>
      <c r="E1070" s="82" t="str">
        <f>[2]自有船应收租金!I1012</f>
        <v>2020.10.10-2020.10.25</v>
      </c>
      <c r="F1070" s="83">
        <f>[2]自有船应收租金!V1012</f>
        <v>0</v>
      </c>
      <c r="G1070" s="82">
        <f>[2]自有船应收租金!AA1012</f>
        <v>107400</v>
      </c>
      <c r="H1070" s="82">
        <f>IF([2]自有船应收租金!AB1012="","",[2]自有船应收租金!AB1012)</f>
        <v>107400</v>
      </c>
      <c r="I1070" s="86" t="str">
        <f>[2]自有船应收租金!Y1012</f>
        <v>1.25%佣金</v>
      </c>
    </row>
    <row r="1071" s="59" customFormat="1" ht="12" customHeight="1" spans="2:9">
      <c r="B1071" s="82" t="str">
        <f>[2]自有船应收租金!B1013</f>
        <v>ACACIA HAWK</v>
      </c>
      <c r="C1071" s="82" t="str">
        <f>[2]自有船应收租金!C1013</f>
        <v>CMS</v>
      </c>
      <c r="D1071" s="82" t="str">
        <f>[2]自有船应收租金!F1013</f>
        <v>第67期</v>
      </c>
      <c r="E1071" s="82" t="str">
        <f>[2]自有船应收租金!I1013</f>
        <v>2020.10.14-2020.10.29</v>
      </c>
      <c r="F1071" s="83">
        <f>[2]自有船应收租金!V1013</f>
        <v>0</v>
      </c>
      <c r="G1071" s="82">
        <f>[2]自有船应收租金!AA1013</f>
        <v>69922.7357534247</v>
      </c>
      <c r="H1071" s="82">
        <f>IF([2]自有船应收租金!AB1013="","",[2]自有船应收租金!AB1013)</f>
        <v>69895.42</v>
      </c>
      <c r="I1071" s="86" t="str">
        <f>[2]自有船应收租金!Y1013</f>
        <v>船东费</v>
      </c>
    </row>
    <row r="1072" s="59" customFormat="1" ht="12" customHeight="1" spans="2:9">
      <c r="B1072" s="82" t="str">
        <f>[2]自有船应收租金!B1014</f>
        <v>A FUKU</v>
      </c>
      <c r="C1072" s="82" t="str">
        <f>[2]自有船应收租金!C1014</f>
        <v>TSL</v>
      </c>
      <c r="D1072" s="82" t="str">
        <f>[2]自有船应收租金!F1014</f>
        <v>第02期</v>
      </c>
      <c r="E1072" s="82" t="str">
        <f>[2]自有船应收租金!I1014</f>
        <v>2020.10.15-2020.10.31</v>
      </c>
      <c r="F1072" s="83">
        <f>[2]自有船应收租金!V1014</f>
        <v>0</v>
      </c>
      <c r="G1072" s="82">
        <f>[2]自有船应收租金!AA1014</f>
        <v>110600</v>
      </c>
      <c r="H1072" s="82">
        <f>IF([2]自有船应收租金!AB1014="","",[2]自有船应收租金!AB1014)</f>
        <v>110582.69</v>
      </c>
      <c r="I1072" s="86" t="str">
        <f>[2]自有船应收租金!Y1014</f>
        <v>1.25%佣金</v>
      </c>
    </row>
    <row r="1073" s="59" customFormat="1" ht="12" customHeight="1" spans="2:9">
      <c r="B1073" s="82" t="str">
        <f>[2]自有船应收租金!B1015</f>
        <v>ACACIA REI</v>
      </c>
      <c r="C1073" s="82" t="str">
        <f>[2]自有船应收租金!C1015</f>
        <v>STM</v>
      </c>
      <c r="D1073" s="82" t="str">
        <f>[2]自有船应收租金!F1015</f>
        <v>第04期</v>
      </c>
      <c r="E1073" s="82" t="str">
        <f>[2]自有船应收租金!I1015</f>
        <v>2020.10.15-2020.10.30</v>
      </c>
      <c r="F1073" s="83">
        <f>[2]自有船应收租金!V1015</f>
        <v>0</v>
      </c>
      <c r="G1073" s="82">
        <f>[2]自有船应收租金!AA1015</f>
        <v>91200</v>
      </c>
      <c r="H1073" s="82">
        <f>IF([2]自有船应收租金!AB1015="","",[2]自有船应收租金!AB1015)</f>
        <v>91200</v>
      </c>
      <c r="I1073" s="86">
        <f>[2]自有船应收租金!Y1015</f>
        <v>0</v>
      </c>
    </row>
    <row r="1074" s="59" customFormat="1" ht="12" customHeight="1" spans="2:9">
      <c r="B1074" s="82" t="str">
        <f>[2]自有船应收租金!B1016</f>
        <v>LISBOA</v>
      </c>
      <c r="C1074" s="82" t="str">
        <f>[2]自有船应收租金!C1016</f>
        <v>WHJDS</v>
      </c>
      <c r="D1074" s="82" t="str">
        <f>[2]自有船应收租金!F1016</f>
        <v>final</v>
      </c>
      <c r="E1074" s="82" t="str">
        <f>[2]自有船应收租金!I1016</f>
        <v>2020.10.15-2020.10.15</v>
      </c>
      <c r="F1074" s="83">
        <f>[2]自有船应收租金!V1016</f>
        <v>0</v>
      </c>
      <c r="G1074" s="82">
        <f>[2]自有船应收租金!AA1016</f>
        <v>-817.869388849417</v>
      </c>
      <c r="H1074" s="82">
        <f>IF([2]自有船应收租金!AB1016="","",[2]自有船应收租金!AB1016)</f>
        <v>-817.87</v>
      </c>
      <c r="I1074" s="86" t="str">
        <f>[2]自有船应收租金!Y1016</f>
        <v>交还船检验费/v.0286ew-0289ew劳务费</v>
      </c>
    </row>
    <row r="1075" s="59" customFormat="1" ht="12" customHeight="1" spans="2:9">
      <c r="B1075" s="82" t="str">
        <f>[2]自有船应收租金!B1017</f>
        <v>Heung-A Jakarta </v>
      </c>
      <c r="C1075" s="82" t="str">
        <f>[2]自有船应收租金!C1017</f>
        <v>PAN</v>
      </c>
      <c r="D1075" s="82" t="str">
        <f>[2]自有船应收租金!F1017</f>
        <v>第01期</v>
      </c>
      <c r="E1075" s="82" t="str">
        <f>[2]自有船应收租金!I1017</f>
        <v>2020.10.16-2020.10.31</v>
      </c>
      <c r="F1075" s="83">
        <f>[2]自有船应收租金!V1017</f>
        <v>0</v>
      </c>
      <c r="G1075" s="82">
        <f>[2]自有船应收租金!AA1017</f>
        <v>138761.61</v>
      </c>
      <c r="H1075" s="82">
        <f>IF([2]自有船应收租金!AB1017="","",[2]自有船应收租金!AB1017)</f>
        <v>138741.61</v>
      </c>
      <c r="I1075" s="86" t="str">
        <f>[2]自有船应收租金!Y1017</f>
        <v>交船检验费</v>
      </c>
    </row>
    <row r="1076" s="59" customFormat="1" ht="12" customHeight="1" spans="2:9">
      <c r="B1076" s="82" t="str">
        <f>[2]自有船应收租金!B1018</f>
        <v>ACACIA MAKOTO</v>
      </c>
      <c r="C1076" s="82" t="str">
        <f>[2]自有船应收租金!C1018</f>
        <v>STM</v>
      </c>
      <c r="D1076" s="82" t="str">
        <f>[2]自有船应收租金!F1018</f>
        <v>第57期</v>
      </c>
      <c r="E1076" s="82" t="str">
        <f>[2]自有船应收租金!I1018</f>
        <v>2020.10.16-2020.10.31</v>
      </c>
      <c r="F1076" s="83">
        <f>[2]自有船应收租金!V1018</f>
        <v>0</v>
      </c>
      <c r="G1076" s="82">
        <f>[2]自有船应收租金!AA1018</f>
        <v>91200</v>
      </c>
      <c r="H1076" s="82">
        <f>IF([2]自有船应收租金!AB1018="","",[2]自有船应收租金!AB1018)</f>
        <v>91200</v>
      </c>
      <c r="I1076" s="86">
        <f>[2]自有船应收租金!Y1018</f>
        <v>0</v>
      </c>
    </row>
    <row r="1077" s="59" customFormat="1" ht="12" customHeight="1" spans="2:9">
      <c r="B1077" s="82" t="str">
        <f>[2]自有船应收租金!B1019</f>
        <v>ACACIA ARIES</v>
      </c>
      <c r="C1077" s="82" t="str">
        <f>[2]自有船应收租金!C1019</f>
        <v>STM</v>
      </c>
      <c r="D1077" s="82" t="str">
        <f>[2]自有船应收租金!F1019</f>
        <v>第17期</v>
      </c>
      <c r="E1077" s="82" t="str">
        <f>[2]自有船应收租金!I1019</f>
        <v>2020.10.17-2020.11.01</v>
      </c>
      <c r="F1077" s="83">
        <f>[2]自有船应收租金!V1019</f>
        <v>0</v>
      </c>
      <c r="G1077" s="82">
        <f>[2]自有船应收租金!AA1019</f>
        <v>60650</v>
      </c>
      <c r="H1077" s="82">
        <f>IF([2]自有船应收租金!AB1019="","",[2]自有船应收租金!AB1019)</f>
        <v>60650</v>
      </c>
      <c r="I1077" s="86">
        <f>[2]自有船应收租金!Y1019</f>
        <v>0</v>
      </c>
    </row>
    <row r="1078" s="59" customFormat="1" ht="12" customHeight="1" spans="2:9">
      <c r="B1078" s="82" t="str">
        <f>[2]自有船应收租金!B1020</f>
        <v>JRS CARINA</v>
      </c>
      <c r="C1078" s="82" t="str">
        <f>[2]自有船应收租金!C1020</f>
        <v>CCL</v>
      </c>
      <c r="D1078" s="82" t="str">
        <f>[2]自有船应收租金!F1020</f>
        <v>第57期</v>
      </c>
      <c r="E1078" s="82" t="str">
        <f>[2]自有船应收租金!I1020</f>
        <v>2020.10.17-2020.11.01</v>
      </c>
      <c r="F1078" s="83">
        <f>[2]自有船应收租金!V1020</f>
        <v>0</v>
      </c>
      <c r="G1078" s="82">
        <f>[2]自有船应收租金!AA1020</f>
        <v>57828.6597666667</v>
      </c>
      <c r="H1078" s="82">
        <f>IF([2]自有船应收租金!AB1020="","",[2]自有船应收租金!AB1020)</f>
        <v>57821.18</v>
      </c>
      <c r="I1078" s="86" t="str">
        <f>[2]自有船应收租金!Y1020</f>
        <v>船东费/停租10月12日15：08 - 17:00 0.0778天</v>
      </c>
    </row>
    <row r="1079" s="59" customFormat="1" ht="12" customHeight="1" spans="2:9">
      <c r="B1079" s="82" t="str">
        <f>[2]自有船应收租金!B1021</f>
        <v>ACACIA WA</v>
      </c>
      <c r="C1079" s="82" t="str">
        <f>[2]自有船应收租金!C1021</f>
        <v>STM</v>
      </c>
      <c r="D1079" s="82" t="str">
        <f>[2]自有船应收租金!F1021</f>
        <v>prefinal</v>
      </c>
      <c r="E1079" s="82" t="str">
        <f>[2]自有船应收租金!I1021</f>
        <v>2020.10.18-2020.10.25</v>
      </c>
      <c r="F1079" s="83">
        <f>[2]自有船应收租金!V1021</f>
        <v>0</v>
      </c>
      <c r="G1079" s="82">
        <f>[2]自有船应收租金!AA1021</f>
        <v>-24547.8313333333</v>
      </c>
      <c r="H1079" s="82">
        <f>IF([2]自有船应收租金!AB1021="","",[2]自有船应收租金!AB1021)</f>
        <v>-24547.62</v>
      </c>
      <c r="I1079" s="86" t="str">
        <f>[2]自有船应收租金!Y1021</f>
        <v>船东费预留</v>
      </c>
    </row>
    <row r="1080" s="59" customFormat="1" ht="12" customHeight="1" spans="2:9">
      <c r="B1080" s="82" t="str">
        <f>[2]自有船应收租金!B1022</f>
        <v>ACACIA WA</v>
      </c>
      <c r="C1080" s="82" t="str">
        <f>[2]自有船应收租金!C1022</f>
        <v>STM</v>
      </c>
      <c r="D1080" s="82" t="str">
        <f>[2]自有船应收租金!F1022</f>
        <v>final</v>
      </c>
      <c r="E1080" s="82" t="str">
        <f>[2]自有船应收租金!I1022</f>
        <v>2020.10.18-2020.10.25</v>
      </c>
      <c r="F1080" s="83">
        <f>[2]自有船应收租金!V1022</f>
        <v>0</v>
      </c>
      <c r="G1080" s="82">
        <f>[2]自有船应收租金!AA1022</f>
        <v>2000</v>
      </c>
      <c r="H1080" s="82" t="str">
        <f>IF([2]自有船应收租金!AB1022="","",[2]自有船应收租金!AB1022)</f>
        <v/>
      </c>
      <c r="I1080" s="86" t="str">
        <f>[2]自有船应收租金!Y1022</f>
        <v>返还船东费预留</v>
      </c>
    </row>
    <row r="1081" s="59" customFormat="1" ht="12" customHeight="1" spans="2:9">
      <c r="B1081" s="82" t="str">
        <f>[2]自有船应收租金!B1023</f>
        <v>ACACIA TAURUS</v>
      </c>
      <c r="C1081" s="82" t="str">
        <f>[2]自有船应收租金!C1023</f>
        <v>STM</v>
      </c>
      <c r="D1081" s="82" t="str">
        <f>[2]自有船应收租金!F1023</f>
        <v>prefinal</v>
      </c>
      <c r="E1081" s="82" t="str">
        <f>[2]自有船应收租金!I1023</f>
        <v>2020.10.19-2020.11.06</v>
      </c>
      <c r="F1081" s="83">
        <f>[2]自有船应收租金!V1023</f>
        <v>0</v>
      </c>
      <c r="G1081" s="82">
        <f>[2]自有船应收租金!AA1023</f>
        <v>-15151.0208533333</v>
      </c>
      <c r="H1081" s="82">
        <f>IF([2]自有船应收租金!AB1023="","",[2]自有船应收租金!AB1023)</f>
        <v>-15151.02</v>
      </c>
      <c r="I1081" s="86" t="str">
        <f>[2]自有船应收租金!Y1023</f>
        <v>停租2020.10.21 0400L-2100L和绕航 TTL：1.1088天 </v>
      </c>
    </row>
    <row r="1082" s="59" customFormat="1" ht="12" customHeight="1" spans="2:9">
      <c r="B1082" s="82" t="str">
        <f>[2]自有船应收租金!B1024</f>
        <v>ACACIA VIRGO</v>
      </c>
      <c r="C1082" s="82" t="str">
        <f>[2]自有船应收租金!C1024</f>
        <v>SCP</v>
      </c>
      <c r="D1082" s="82" t="str">
        <f>[2]自有船应收租金!F1024</f>
        <v>第05期</v>
      </c>
      <c r="E1082" s="82" t="str">
        <f>[2]自有船应收租金!I1024</f>
        <v>2020.10.19-2020.11.03</v>
      </c>
      <c r="F1082" s="83">
        <f>[2]自有船应收租金!V1024</f>
        <v>0</v>
      </c>
      <c r="G1082" s="82">
        <f>[2]自有船应收租金!AA1024</f>
        <v>82982.5753424658</v>
      </c>
      <c r="H1082" s="82">
        <f>IF([2]自有船应收租金!AB1024="","",[2]自有船应收租金!AB1024)</f>
        <v>82625.27</v>
      </c>
      <c r="I1082" s="86" t="str">
        <f>[2]自有船应收租金!Y1024</f>
        <v>1.25%佣金/v.2034EW 劳务费及招待费</v>
      </c>
    </row>
    <row r="1083" s="59" customFormat="1" ht="12" customHeight="1" spans="2:9">
      <c r="B1083" s="82" t="str">
        <f>[2]自有船应收租金!B1025</f>
        <v>ACACIA MING</v>
      </c>
      <c r="C1083" s="82" t="str">
        <f>[2]自有船应收租金!C1025</f>
        <v>NS</v>
      </c>
      <c r="D1083" s="82" t="str">
        <f>[2]自有船应收租金!F1025</f>
        <v>prefinal2</v>
      </c>
      <c r="E1083" s="82" t="str">
        <f>[2]自有船应收租金!I1025</f>
        <v>2020.10.21-2020.10.21</v>
      </c>
      <c r="F1083" s="83">
        <f>[2]自有船应收租金!V1025</f>
        <v>0</v>
      </c>
      <c r="G1083" s="82">
        <f>[2]自有船应收租金!AA1025</f>
        <v>-4998.03980833333</v>
      </c>
      <c r="H1083" s="82" t="str">
        <f>IF([2]自有船应收租金!AB1025="","",[2]自有船应收租金!AB1025)</f>
        <v/>
      </c>
      <c r="I1083" s="86" t="str">
        <f>[2]自有船应收租金!Y1025</f>
        <v>1.25%佣金/返还交船检验费/返还船东费预留</v>
      </c>
    </row>
    <row r="1084" s="59" customFormat="1" ht="12" customHeight="1" spans="2:9">
      <c r="B1084" s="82" t="str">
        <f>[2]自有船应收租金!B1026</f>
        <v>ACACIA MING</v>
      </c>
      <c r="C1084" s="82" t="str">
        <f>[2]自有船应收租金!C1026</f>
        <v>CMS</v>
      </c>
      <c r="D1084" s="82" t="str">
        <f>[2]自有船应收租金!F1026</f>
        <v>final</v>
      </c>
      <c r="E1084" s="82" t="str">
        <f>[2]自有船应收租金!I1026</f>
        <v>2020.10.22-2020.10.27</v>
      </c>
      <c r="F1084" s="83">
        <f>[2]自有船应收租金!V1026</f>
        <v>0</v>
      </c>
      <c r="G1084" s="82">
        <f>[2]自有船应收租金!AA1026</f>
        <v>-3662.30809315069</v>
      </c>
      <c r="H1084" s="82" t="str">
        <f>IF([2]自有船应收租金!AB1026="","",[2]自有船应收租金!AB1026)</f>
        <v/>
      </c>
      <c r="I1084" s="86" t="str">
        <f>[2]自有船应收租金!Y1026</f>
        <v>船东费</v>
      </c>
    </row>
    <row r="1085" s="59" customFormat="1" ht="12" customHeight="1" spans="2:9">
      <c r="B1085" s="82" t="str">
        <f>[2]自有船应收租金!B1027</f>
        <v>ACACIA LAN</v>
      </c>
      <c r="C1085" s="82" t="str">
        <f>[2]自有船应收租金!C1027</f>
        <v>STM</v>
      </c>
      <c r="D1085" s="82" t="str">
        <f>[2]自有船应收租金!F1027</f>
        <v>第23期</v>
      </c>
      <c r="E1085" s="82" t="str">
        <f>[2]自有船应收租金!I1027</f>
        <v>2020.10.23-2020.11.07</v>
      </c>
      <c r="F1085" s="83">
        <f>[2]自有船应收租金!V1027</f>
        <v>0</v>
      </c>
      <c r="G1085" s="82">
        <f>[2]自有船应收租金!AA1027</f>
        <v>60464.86</v>
      </c>
      <c r="H1085" s="82">
        <f>IF([2]自有船应收租金!AB1027="","",[2]自有船应收租金!AB1027)</f>
        <v>60464.86</v>
      </c>
      <c r="I1085" s="86" t="str">
        <f>[2]自有船应收租金!Y1027</f>
        <v>船东费</v>
      </c>
    </row>
    <row r="1086" s="59" customFormat="1" ht="12" customHeight="1" spans="2:9">
      <c r="B1086" s="82" t="str">
        <f>[2]自有船应收租金!B1028</f>
        <v>JRS CORVUS</v>
      </c>
      <c r="C1086" s="82" t="str">
        <f>[2]自有船应收租金!C1028</f>
        <v>CMS</v>
      </c>
      <c r="D1086" s="82" t="str">
        <f>[2]自有船应收租金!F1028</f>
        <v>第08期</v>
      </c>
      <c r="E1086" s="82" t="str">
        <f>[2]自有船应收租金!I1028</f>
        <v>2020.10.24-2020.11.08</v>
      </c>
      <c r="F1086" s="83">
        <f>[2]自有船应收租金!V1028</f>
        <v>0</v>
      </c>
      <c r="G1086" s="82">
        <f>[2]自有船应收租金!AA1028</f>
        <v>70939.7260273973</v>
      </c>
      <c r="H1086" s="82">
        <f>IF([2]自有船应收租金!AB1028="","",[2]自有船应收租金!AB1028)</f>
        <v>70912.41</v>
      </c>
      <c r="I1086" s="86">
        <f>[2]自有船应收租金!Y1028</f>
        <v>0</v>
      </c>
    </row>
    <row r="1087" s="59" customFormat="1" ht="12" customHeight="1" spans="2:9">
      <c r="B1087" s="82" t="str">
        <f>[2]自有船应收租金!B1029</f>
        <v>LISBOA</v>
      </c>
      <c r="C1087" s="82" t="str">
        <f>[2]自有船应收租金!C1029</f>
        <v>STM</v>
      </c>
      <c r="D1087" s="82" t="str">
        <f>[2]自有船应收租金!F1029</f>
        <v>第01期</v>
      </c>
      <c r="E1087" s="82" t="str">
        <f>[2]自有船应收租金!I1029</f>
        <v>2020.10.23-2020.11.07</v>
      </c>
      <c r="F1087" s="83">
        <f>[2]自有船应收租金!V1029</f>
        <v>0</v>
      </c>
      <c r="G1087" s="82">
        <f>[2]自有船应收租金!AA1029</f>
        <v>160239.518666667</v>
      </c>
      <c r="H1087" s="82">
        <f>IF([2]自有船应收租金!AB1029="","",[2]自有船应收租金!AB1029)</f>
        <v>160239.52</v>
      </c>
      <c r="I1087" s="86" t="str">
        <f>[2]自有船应收租金!Y1029</f>
        <v>停租0.6146天</v>
      </c>
    </row>
    <row r="1088" s="59" customFormat="1" ht="12" customHeight="1" spans="2:9">
      <c r="B1088" s="82" t="str">
        <f>[2]自有船应收租金!B1030</f>
        <v>ACACIA WA</v>
      </c>
      <c r="C1088" s="82" t="str">
        <f>[2]自有船应收租金!C1030</f>
        <v>CCL</v>
      </c>
      <c r="D1088" s="82" t="str">
        <f>[2]自有船应收租金!F1030</f>
        <v>第01期</v>
      </c>
      <c r="E1088" s="82" t="str">
        <f>[2]自有船应收租金!I1030</f>
        <v>2020.10.25-2020.11.01</v>
      </c>
      <c r="F1088" s="83">
        <f>[2]自有船应收租金!V1030</f>
        <v>0</v>
      </c>
      <c r="G1088" s="82">
        <f>[2]自有船应收租金!AA1030</f>
        <v>46699.0306666667</v>
      </c>
      <c r="H1088" s="82">
        <f>IF([2]自有船应收租金!AB1030="","",[2]自有船应收租金!AB1030)</f>
        <v>46691.54</v>
      </c>
      <c r="I1088" s="86" t="str">
        <f>[2]自有船应收租金!Y1030</f>
        <v>停租2020.10.25 1553-2330 0.3174天/10.29 0030-0430 0.1667天/船东费</v>
      </c>
    </row>
    <row r="1089" s="59" customFormat="1" ht="12" customHeight="1" spans="2:9">
      <c r="B1089" s="82" t="str">
        <f>[2]自有船应收租金!B1031</f>
        <v>ACACIA LIBRA</v>
      </c>
      <c r="C1089" s="82" t="str">
        <f>[2]自有船应收租金!C1031</f>
        <v>COSCO</v>
      </c>
      <c r="D1089" s="82" t="str">
        <f>[2]自有船应收租金!F1031</f>
        <v>第04期</v>
      </c>
      <c r="E1089" s="82" t="str">
        <f>[2]自有船应收租金!I1031</f>
        <v>2020.10.25-2020.11.09</v>
      </c>
      <c r="F1089" s="83">
        <f>[2]自有船应收租金!V1031</f>
        <v>0</v>
      </c>
      <c r="G1089" s="82">
        <f>[2]自有船应收租金!AA1031</f>
        <v>83962.5</v>
      </c>
      <c r="H1089" s="82">
        <f>IF([2]自有船应收租金!AB1031="","",[2]自有船应收租金!AB1031)</f>
        <v>83960.56</v>
      </c>
      <c r="I1089" s="86">
        <f>[2]自有船应收租金!Y1031</f>
        <v>0</v>
      </c>
    </row>
    <row r="1090" s="59" customFormat="1" ht="12" customHeight="1" spans="2:9">
      <c r="B1090" s="82" t="str">
        <f>[2]自有船应收租金!B1032</f>
        <v>A KOU</v>
      </c>
      <c r="C1090" s="82" t="str">
        <f>[2]自有船应收租金!C1032</f>
        <v>KMTC</v>
      </c>
      <c r="D1090" s="82" t="str">
        <f>[2]自有船应收租金!F1032</f>
        <v>第04期</v>
      </c>
      <c r="E1090" s="82" t="str">
        <f>[2]自有船应收租金!I1032</f>
        <v>2020.10.25-2020.11.09</v>
      </c>
      <c r="F1090" s="83">
        <f>[2]自有船应收租金!V1032</f>
        <v>0</v>
      </c>
      <c r="G1090" s="82">
        <f>[2]自有船应收租金!AA1032</f>
        <v>107400</v>
      </c>
      <c r="H1090" s="82">
        <f>IF([2]自有船应收租金!AB1032="","",[2]自有船应收租金!AB1032)</f>
        <v>107400</v>
      </c>
      <c r="I1090" s="86" t="str">
        <f>[2]自有船应收租金!Y1032</f>
        <v>1.25%佣金</v>
      </c>
    </row>
    <row r="1091" s="59" customFormat="1" ht="12" customHeight="1" spans="2:9">
      <c r="B1091" s="82" t="str">
        <f>[2]自有船应收租金!B1033</f>
        <v>A ROKU</v>
      </c>
      <c r="C1091" s="82" t="str">
        <f>[2]自有船应收租金!C1033</f>
        <v>TSL</v>
      </c>
      <c r="D1091" s="82" t="str">
        <f>[2]自有船应收租金!F1033</f>
        <v>第01期</v>
      </c>
      <c r="E1091" s="82" t="str">
        <f>[2]自有船应收租金!I1033</f>
        <v>2020.10.27-2020.11.15</v>
      </c>
      <c r="F1091" s="83">
        <f>[2]自有船应收租金!V1033</f>
        <v>0</v>
      </c>
      <c r="G1091" s="82">
        <f>[2]自有船应收租金!AA1033</f>
        <v>175767.962328767</v>
      </c>
      <c r="H1091" s="82">
        <f>IF([2]自有船应收租金!AB1033="","",[2]自有船应收租金!AB1033)</f>
        <v>146577.4</v>
      </c>
      <c r="I1091" s="86" t="str">
        <f>[2]自有船应收租金!Y1033</f>
        <v>1.25%佣金</v>
      </c>
    </row>
    <row r="1092" s="59" customFormat="1" ht="12" customHeight="1" spans="2:9">
      <c r="B1092" s="82" t="str">
        <f>[2]自有船应收租金!B1034</f>
        <v>ACACIA MING</v>
      </c>
      <c r="C1092" s="82" t="str">
        <f>[2]自有船应收租金!C1034</f>
        <v>TYS</v>
      </c>
      <c r="D1092" s="82" t="str">
        <f>[2]自有船应收租金!F1034</f>
        <v>第01期</v>
      </c>
      <c r="E1092" s="82" t="str">
        <f>[2]自有船应收租金!I1034</f>
        <v>2020.10.28-2020.11.02</v>
      </c>
      <c r="F1092" s="83">
        <f>[2]自有船应收租金!V1034</f>
        <v>0</v>
      </c>
      <c r="G1092" s="82">
        <f>[2]自有船应收租金!AA1034</f>
        <v>26066.0102739726</v>
      </c>
      <c r="H1092" s="82">
        <f>IF([2]自有船应收租金!AB1034="","",[2]自有船应收租金!AB1034)</f>
        <v>26058.64</v>
      </c>
      <c r="I1092" s="86" t="str">
        <f>[2]自有船应收租金!Y1034</f>
        <v>1.25%佣金/交船检验费</v>
      </c>
    </row>
    <row r="1093" s="59" customFormat="1" ht="12" customHeight="1" spans="2:9">
      <c r="B1093" s="82" t="str">
        <f>[2]自有船应收租金!B1035</f>
        <v>ACACIA HAWK</v>
      </c>
      <c r="C1093" s="82" t="str">
        <f>[2]自有船应收租金!C1035</f>
        <v>CMS</v>
      </c>
      <c r="D1093" s="82" t="str">
        <f>[2]自有船应收租金!F1035</f>
        <v>第68期</v>
      </c>
      <c r="E1093" s="82" t="str">
        <f>[2]自有船应收租金!I1035</f>
        <v>2020.10.29-2020.11.13</v>
      </c>
      <c r="F1093" s="83">
        <f>[2]自有船应收租金!V1035</f>
        <v>0</v>
      </c>
      <c r="G1093" s="82">
        <f>[2]自有船应收租金!AA1035</f>
        <v>70742.4657534247</v>
      </c>
      <c r="H1093" s="82">
        <f>IF([2]自有船应收租金!AB1035="","",[2]自有船应收租金!AB1035)</f>
        <v>70715.19</v>
      </c>
      <c r="I1093" s="86">
        <f>[2]自有船应收租金!Y1035</f>
        <v>0</v>
      </c>
    </row>
    <row r="1094" s="59" customFormat="1" ht="12" customHeight="1" spans="2:9">
      <c r="B1094" s="82" t="str">
        <f>[2]自有船应收租金!B1036</f>
        <v>ACACIA REI</v>
      </c>
      <c r="C1094" s="82" t="str">
        <f>[2]自有船应收租金!C1036</f>
        <v>STM</v>
      </c>
      <c r="D1094" s="82" t="str">
        <f>[2]自有船应收租金!F1036</f>
        <v>第05期</v>
      </c>
      <c r="E1094" s="82" t="str">
        <f>[2]自有船应收租金!I1036</f>
        <v>2020.10.30-2020.11.14</v>
      </c>
      <c r="F1094" s="83">
        <f>[2]自有船应收租金!V1036</f>
        <v>0</v>
      </c>
      <c r="G1094" s="82">
        <f>[2]自有船应收租金!AA1036</f>
        <v>90095.31</v>
      </c>
      <c r="H1094" s="82">
        <f>IF([2]自有船应收租金!AB1036="","",[2]自有船应收租金!AB1036)</f>
        <v>90095.31</v>
      </c>
      <c r="I1094" s="86" t="str">
        <f>[2]自有船应收租金!Y1036</f>
        <v>船东费</v>
      </c>
    </row>
    <row r="1095" s="59" customFormat="1" ht="12" customHeight="1" spans="2:9">
      <c r="B1095" s="82" t="str">
        <f>[2]自有船应收租金!B1037</f>
        <v>Heung-A Jakarta </v>
      </c>
      <c r="C1095" s="82" t="str">
        <f>[2]自有船应收租金!C1037</f>
        <v>PAN</v>
      </c>
      <c r="D1095" s="82" t="str">
        <f>[2]自有船应收租金!F1037</f>
        <v>第02期</v>
      </c>
      <c r="E1095" s="82" t="str">
        <f>[2]自有船应收租金!I1037</f>
        <v>2020.10.31-2020.11.15</v>
      </c>
      <c r="F1095" s="83">
        <f>[2]自有船应收租金!V1037</f>
        <v>0</v>
      </c>
      <c r="G1095" s="82">
        <f>[2]自有船应收租金!AA1037</f>
        <v>78462.5</v>
      </c>
      <c r="H1095" s="82">
        <f>IF([2]自有船应收租金!AB1037="","",[2]自有船应收租金!AB1037)</f>
        <v>78435.22</v>
      </c>
      <c r="I1095" s="86">
        <f>[2]自有船应收租金!Y1037</f>
        <v>0</v>
      </c>
    </row>
    <row r="1096" s="59" customFormat="1" ht="12" customHeight="1" spans="2:9">
      <c r="B1096" s="82" t="str">
        <f>[2]自有船应收租金!B1038</f>
        <v>ACACIA MAKOTO</v>
      </c>
      <c r="C1096" s="82" t="str">
        <f>[2]自有船应收租金!C1038</f>
        <v>STM</v>
      </c>
      <c r="D1096" s="82" t="str">
        <f>[2]自有船应收租金!F1038</f>
        <v>第58期</v>
      </c>
      <c r="E1096" s="82" t="str">
        <f>[2]自有船应收租金!I1038</f>
        <v>2020.10.31-2020.11.15</v>
      </c>
      <c r="F1096" s="83">
        <f>[2]自有船应收租金!V1038</f>
        <v>0</v>
      </c>
      <c r="G1096" s="82">
        <f>[2]自有船应收租金!AA1038</f>
        <v>89244.87</v>
      </c>
      <c r="H1096" s="82">
        <f>IF([2]自有船应收租金!AB1038="","",[2]自有船应收租金!AB1038)</f>
        <v>89244.88</v>
      </c>
      <c r="I1096" s="86" t="str">
        <f>[2]自有船应收租金!Y1038</f>
        <v>船东费</v>
      </c>
    </row>
    <row r="1097" s="59" customFormat="1" ht="12" customHeight="1" spans="2:9">
      <c r="B1097" s="82" t="str">
        <f>[2]自有船应收租金!B1039</f>
        <v>A FUKU</v>
      </c>
      <c r="C1097" s="82" t="str">
        <f>[2]自有船应收租金!C1039</f>
        <v>TSL</v>
      </c>
      <c r="D1097" s="82" t="str">
        <f>[2]自有船应收租金!F1039</f>
        <v>第03期</v>
      </c>
      <c r="E1097" s="82" t="str">
        <f>[2]自有船应收租金!I1039</f>
        <v>2020.10.31-2020.11.16</v>
      </c>
      <c r="F1097" s="83">
        <f>[2]自有船应收租金!V1039</f>
        <v>0</v>
      </c>
      <c r="G1097" s="82">
        <f>[2]自有船应收租金!AA1039</f>
        <v>110366.500205479</v>
      </c>
      <c r="H1097" s="82">
        <f>IF([2]自有船应收租金!AB1039="","",[2]自有船应收租金!AB1039)</f>
        <v>110349.21</v>
      </c>
      <c r="I1097" s="86" t="str">
        <f>[2]自有船应收租金!Y1039</f>
        <v>1.25%佣金/交船检验费</v>
      </c>
    </row>
    <row r="1098" s="59" customFormat="1" ht="12" customHeight="1" spans="2:9">
      <c r="B1098" s="82" t="str">
        <f>[2]自有船应收租金!B1040</f>
        <v>Heung-A Manila</v>
      </c>
      <c r="C1098" s="82" t="str">
        <f>[2]自有船应收租金!C1040</f>
        <v>MIS</v>
      </c>
      <c r="D1098" s="82" t="str">
        <f>[2]自有船应收租金!F1040</f>
        <v>第01期</v>
      </c>
      <c r="E1098" s="82" t="str">
        <f>[2]自有船应收租金!I1040</f>
        <v>2020.10.31-2020.11.15</v>
      </c>
      <c r="F1098" s="83">
        <f>[2]自有船应收租金!V1040</f>
        <v>0</v>
      </c>
      <c r="G1098" s="82">
        <f>[2]自有船应收租金!AA1040</f>
        <v>86504.2808219178</v>
      </c>
      <c r="H1098" s="82">
        <f>IF([2]自有船应收租金!AB1040="","",[2]自有船应收租金!AB1040)</f>
        <v>86486.91</v>
      </c>
      <c r="I1098" s="86" t="str">
        <f>[2]自有船应收租金!Y1040</f>
        <v>1.25%佣金</v>
      </c>
    </row>
    <row r="1099" s="59" customFormat="1" ht="12" customHeight="1" spans="2:9">
      <c r="B1099" s="82" t="str">
        <f>[2]自有船应收租金!B1041</f>
        <v>ACACIA ARIES</v>
      </c>
      <c r="C1099" s="82" t="str">
        <f>[2]自有船应收租金!C1041</f>
        <v>STM</v>
      </c>
      <c r="D1099" s="82" t="str">
        <f>[2]自有船应收租金!F1041</f>
        <v>第18期</v>
      </c>
      <c r="E1099" s="82" t="str">
        <f>[2]自有船应收租金!I1041</f>
        <v>2020.11.01-2020.11.16</v>
      </c>
      <c r="F1099" s="83">
        <f>[2]自有船应收租金!V1041</f>
        <v>0</v>
      </c>
      <c r="G1099" s="82">
        <f>[2]自有船应收租金!AA1041</f>
        <v>60438.87</v>
      </c>
      <c r="H1099" s="82">
        <f>IF([2]自有船应收租金!AB1041="","",[2]自有船应收租金!AB1041)</f>
        <v>60438.87</v>
      </c>
      <c r="I1099" s="86" t="str">
        <f>[2]自有船应收租金!Y1041</f>
        <v>船东费</v>
      </c>
    </row>
    <row r="1100" s="59" customFormat="1" ht="12" customHeight="1" spans="2:9">
      <c r="B1100" s="82" t="str">
        <f>[2]自有船应收租金!B1042</f>
        <v>JRS CARINA</v>
      </c>
      <c r="C1100" s="82" t="str">
        <f>[2]自有船应收租金!C1042</f>
        <v>CCL</v>
      </c>
      <c r="D1100" s="82" t="str">
        <f>[2]自有船应收租金!F1042</f>
        <v>第58期</v>
      </c>
      <c r="E1100" s="82" t="str">
        <f>[2]自有船应收租金!I1042</f>
        <v>2020.11.01-2020.11.16</v>
      </c>
      <c r="F1100" s="83">
        <f>[2]自有船应收租金!V1042</f>
        <v>0</v>
      </c>
      <c r="G1100" s="82">
        <f>[2]自有船应收租金!AA1042</f>
        <v>70600</v>
      </c>
      <c r="H1100" s="82">
        <f>IF([2]自有船应收租金!AB1042="","",[2]自有船应收租金!AB1042)</f>
        <v>70592.71</v>
      </c>
      <c r="I1100" s="86">
        <f>[2]自有船应收租金!Y1042</f>
        <v>0</v>
      </c>
    </row>
    <row r="1101" s="59" customFormat="1" ht="12" customHeight="1" spans="2:9">
      <c r="B1101" s="82" t="str">
        <f>[2]自有船应收租金!B1043</f>
        <v>ACACIA MING</v>
      </c>
      <c r="C1101" s="82" t="str">
        <f>[2]自有船应收租金!C1043</f>
        <v>TYS</v>
      </c>
      <c r="D1101" s="82" t="str">
        <f>[2]自有船应收租金!F1043</f>
        <v>PREFINAL</v>
      </c>
      <c r="E1101" s="82" t="str">
        <f>[2]自有船应收租金!I1043</f>
        <v>2020.11.02-2020.11.08</v>
      </c>
      <c r="F1101" s="83">
        <f>[2]自有船应收租金!V1043</f>
        <v>0</v>
      </c>
      <c r="G1101" s="82">
        <f>[2]自有船应收租金!AA1043</f>
        <v>29693.4246378425</v>
      </c>
      <c r="H1101" s="82">
        <f>IF([2]自有船应收租金!AB1043="","",[2]自有船应收租金!AB1043)</f>
        <v>29685.93</v>
      </c>
      <c r="I1101" s="86" t="str">
        <f>[2]自有船应收租金!Y1043</f>
        <v>1.25%佣金/船东费预留/还船检验费</v>
      </c>
    </row>
    <row r="1102" s="59" customFormat="1" ht="12" customHeight="1" spans="2:9">
      <c r="B1102" s="82" t="str">
        <f>[2]自有船应收租金!B1044</f>
        <v>ACACIA MING</v>
      </c>
      <c r="C1102" s="82" t="str">
        <f>[2]自有船应收租金!C1044</f>
        <v>TYS</v>
      </c>
      <c r="D1102" s="82" t="str">
        <f>[2]自有船应收租金!F1044</f>
        <v>final</v>
      </c>
      <c r="E1102" s="82" t="str">
        <f>[2]自有船应收租金!I1044</f>
        <v>2020.11.02-2020.11.08</v>
      </c>
      <c r="F1102" s="83">
        <f>[2]自有船应收租金!V1044</f>
        <v>0</v>
      </c>
      <c r="G1102" s="82">
        <f>[2]自有船应收租金!AA1044</f>
        <v>5000</v>
      </c>
      <c r="H1102" s="82">
        <f>IF([2]自有船应收租金!AB1044="","",[2]自有船应收租金!AB1044)</f>
        <v>4963.48</v>
      </c>
      <c r="I1102" s="86" t="str">
        <f>[2]自有船应收租金!Y1044</f>
        <v>返还船东费预留</v>
      </c>
    </row>
    <row r="1103" s="59" customFormat="1" ht="12" customHeight="1" spans="2:9">
      <c r="B1103" s="82" t="str">
        <f>[2]自有船应收租金!B1045</f>
        <v>ACACIA VIRGO</v>
      </c>
      <c r="C1103" s="82" t="str">
        <f>[2]自有船应收租金!C1045</f>
        <v>SCP</v>
      </c>
      <c r="D1103" s="82" t="str">
        <f>[2]自有船应收租金!F1045</f>
        <v>第06期</v>
      </c>
      <c r="E1103" s="82" t="str">
        <f>[2]自有船应收租金!I1045</f>
        <v>2020.11.03-2020.11.18</v>
      </c>
      <c r="F1103" s="83">
        <f>[2]自有船应收租金!V1045</f>
        <v>0</v>
      </c>
      <c r="G1103" s="82">
        <f>[2]自有船应收租金!AA1045</f>
        <v>81196.5753424658</v>
      </c>
      <c r="H1103" s="82">
        <f>IF([2]自有船应收租金!AB1045="","",[2]自有船应收租金!AB1045)</f>
        <v>81189.21</v>
      </c>
      <c r="I1103" s="86" t="str">
        <f>[2]自有船应收租金!Y1045</f>
        <v>1.25%佣金</v>
      </c>
    </row>
    <row r="1104" s="59" customFormat="1" ht="12" customHeight="1" spans="2:9">
      <c r="B1104" s="82" t="str">
        <f>[2]自有船应收租金!B1046</f>
        <v>ACACIA TAURUS</v>
      </c>
      <c r="C1104" s="82" t="str">
        <f>[2]自有船应收租金!C1046</f>
        <v>DWS</v>
      </c>
      <c r="D1104" s="82" t="str">
        <f>[2]自有船应收租金!F1046</f>
        <v>第01期</v>
      </c>
      <c r="E1104" s="82" t="str">
        <f>[2]自有船应收租金!I1046</f>
        <v>2020.11.06-2020.11.21</v>
      </c>
      <c r="F1104" s="83">
        <f>[2]自有船应收租金!V1046</f>
        <v>0</v>
      </c>
      <c r="G1104" s="82">
        <f>[2]自有船应收租金!AA1046</f>
        <v>78591.7808219178</v>
      </c>
      <c r="H1104" s="82">
        <f>IF([2]自有船应收租金!AB1046="","",[2]自有船应收租金!AB1046)</f>
        <v>78554.42</v>
      </c>
      <c r="I1104" s="86">
        <f>[2]自有船应收租金!Y1046</f>
        <v>0</v>
      </c>
    </row>
    <row r="1105" s="59" customFormat="1" ht="12" customHeight="1" spans="2:9">
      <c r="B1105" s="82" t="str">
        <f>[2]自有船应收租金!B1047</f>
        <v>ACACIA WA</v>
      </c>
      <c r="C1105" s="82" t="str">
        <f>[2]自有船应收租金!C1047</f>
        <v>STM</v>
      </c>
      <c r="D1105" s="82" t="str">
        <f>[2]自有船应收租金!F1047</f>
        <v>第01期</v>
      </c>
      <c r="E1105" s="82" t="str">
        <f>[2]自有船应收租金!I1047</f>
        <v>2020.11.05-2020.11.20</v>
      </c>
      <c r="F1105" s="83">
        <f>[2]自有船应收租金!V1047</f>
        <v>0</v>
      </c>
      <c r="G1105" s="82">
        <f>[2]自有船应收租金!AA1047</f>
        <v>167477.94</v>
      </c>
      <c r="H1105" s="82">
        <f>IF([2]自有船应收租金!AB1047="","",[2]自有船应收租金!AB1047)</f>
        <v>167477.94</v>
      </c>
      <c r="I1105" s="86">
        <f>[2]自有船应收租金!Y1047</f>
        <v>0</v>
      </c>
    </row>
    <row r="1106" s="59" customFormat="1" ht="12" customHeight="1" spans="2:9">
      <c r="B1106" s="82" t="str">
        <f>[2]自有船应收租金!B1048</f>
        <v>ACACIA LAN</v>
      </c>
      <c r="C1106" s="82" t="str">
        <f>[2]自有船应收租金!C1048</f>
        <v>STM</v>
      </c>
      <c r="D1106" s="82" t="str">
        <f>[2]自有船应收租金!F1048</f>
        <v>第24期</v>
      </c>
      <c r="E1106" s="82" t="str">
        <f>[2]自有船应收租金!I1048</f>
        <v>2020.11.07-2020.11.22</v>
      </c>
      <c r="F1106" s="83">
        <f>[2]自有船应收租金!V1048</f>
        <v>0</v>
      </c>
      <c r="G1106" s="82">
        <f>[2]自有船应收租金!AA1048</f>
        <v>60650</v>
      </c>
      <c r="H1106" s="82">
        <f>IF([2]自有船应收租金!AB1048="","",[2]自有船应收租金!AB1048)</f>
        <v>60650</v>
      </c>
      <c r="I1106" s="86">
        <f>[2]自有船应收租金!Y1048</f>
        <v>0</v>
      </c>
    </row>
    <row r="1107" s="59" customFormat="1" ht="12" customHeight="1" spans="2:9">
      <c r="B1107" s="82" t="str">
        <f>[2]自有船应收租金!B1049</f>
        <v>A KEIGA</v>
      </c>
      <c r="C1107" s="82" t="str">
        <f>[2]自有船应收租金!C1049</f>
        <v>TCL</v>
      </c>
      <c r="D1107" s="82" t="str">
        <f>[2]自有船应收租金!F1049</f>
        <v>第01期</v>
      </c>
      <c r="E1107" s="82" t="str">
        <f>[2]自有船应收租金!I1049</f>
        <v>2020.11.08-2020.11.18</v>
      </c>
      <c r="F1107" s="83">
        <f>[2]自有船应收租金!V1049</f>
        <v>0</v>
      </c>
      <c r="G1107" s="82">
        <f>[2]自有船应收租金!AA1049</f>
        <v>58400</v>
      </c>
      <c r="H1107" s="82">
        <f>IF([2]自有船应收租金!AB1049="","",[2]自有船应收租金!AB1049)</f>
        <v>58360.1</v>
      </c>
      <c r="I1107" s="86">
        <f>[2]自有船应收租金!Y1049</f>
        <v>0</v>
      </c>
    </row>
    <row r="1108" s="59" customFormat="1" ht="12" customHeight="1" spans="2:9">
      <c r="B1108" s="82" t="str">
        <f>[2]自有船应收租金!B1050</f>
        <v>JRS CORVUS</v>
      </c>
      <c r="C1108" s="82" t="str">
        <f>[2]自有船应收租金!C1050</f>
        <v>CMS</v>
      </c>
      <c r="D1108" s="82" t="str">
        <f>[2]自有船应收租金!F1050</f>
        <v>第09期</v>
      </c>
      <c r="E1108" s="82" t="str">
        <f>[2]自有船应收租金!I1050</f>
        <v>2020.11.08-2020.11.23</v>
      </c>
      <c r="F1108" s="83">
        <f>[2]自有船应收租金!V1050</f>
        <v>0</v>
      </c>
      <c r="G1108" s="82">
        <f>[2]自有船应收租金!AA1050</f>
        <v>70939.7260273973</v>
      </c>
      <c r="H1108" s="82">
        <f>IF([2]自有船应收租金!AB1050="","",[2]自有船应收租金!AB1050)</f>
        <v>70912.42</v>
      </c>
      <c r="I1108" s="86">
        <f>[2]自有船应收租金!Y1050</f>
        <v>0</v>
      </c>
    </row>
    <row r="1109" s="59" customFormat="1" ht="12" customHeight="1" spans="2:9">
      <c r="B1109" s="82" t="str">
        <f>[2]自有船应收租金!B1051</f>
        <v>LISBOA</v>
      </c>
      <c r="C1109" s="82" t="str">
        <f>[2]自有船应收租金!C1051</f>
        <v>STM</v>
      </c>
      <c r="D1109" s="82" t="str">
        <f>[2]自有船应收租金!F1051</f>
        <v>第02期</v>
      </c>
      <c r="E1109" s="82" t="str">
        <f>[2]自有船应收租金!I1051</f>
        <v>2020.11.07-2020.11.22</v>
      </c>
      <c r="F1109" s="83">
        <f>[2]自有船应收租金!V1051</f>
        <v>0</v>
      </c>
      <c r="G1109" s="82">
        <f>[2]自有船应收租金!AA1051</f>
        <v>72700</v>
      </c>
      <c r="H1109" s="82">
        <f>IF([2]自有船应收租金!AB1051="","",[2]自有船应收租金!AB1051)</f>
        <v>72700</v>
      </c>
      <c r="I1109" s="86">
        <f>[2]自有船应收租金!Y1051</f>
        <v>0</v>
      </c>
    </row>
    <row r="1110" s="59" customFormat="1" ht="12" customHeight="1" spans="2:9">
      <c r="B1110" s="82" t="str">
        <f>[2]自有船应收租金!B1052</f>
        <v>ACACIA LIBRA</v>
      </c>
      <c r="C1110" s="82" t="str">
        <f>[2]自有船应收租金!C1052</f>
        <v>COSCO</v>
      </c>
      <c r="D1110" s="82" t="str">
        <f>[2]自有船应收租金!F1052</f>
        <v>第05期</v>
      </c>
      <c r="E1110" s="82" t="str">
        <f>[2]自有船应收租金!I1052</f>
        <v>2020.11.09-2020.11.24</v>
      </c>
      <c r="F1110" s="83">
        <f>[2]自有船应收租金!V1052</f>
        <v>0</v>
      </c>
      <c r="G1110" s="82">
        <f>[2]自有船应收租金!AA1052</f>
        <v>83962.5</v>
      </c>
      <c r="H1110" s="82">
        <f>IF([2]自有船应收租金!AB1052="","",[2]自有船应收租金!AB1052)</f>
        <v>83960.56</v>
      </c>
      <c r="I1110" s="86">
        <f>[2]自有船应收租金!Y1052</f>
        <v>0</v>
      </c>
    </row>
    <row r="1111" s="59" customFormat="1" ht="12" customHeight="1" spans="2:9">
      <c r="B1111" s="82" t="str">
        <f>[2]自有船应收租金!B1053</f>
        <v>A KOU</v>
      </c>
      <c r="C1111" s="82" t="str">
        <f>[2]自有船应收租金!C1053</f>
        <v>KMTC</v>
      </c>
      <c r="D1111" s="82" t="str">
        <f>[2]自有船应收租金!F1053</f>
        <v>第05期</v>
      </c>
      <c r="E1111" s="82" t="str">
        <f>[2]自有船应收租金!I1053</f>
        <v>2020.11.09-2020.11.24</v>
      </c>
      <c r="F1111" s="83">
        <f>[2]自有船应收租金!V1053</f>
        <v>0</v>
      </c>
      <c r="G1111" s="82">
        <f>[2]自有船应收租金!AA1053</f>
        <v>107400</v>
      </c>
      <c r="H1111" s="82">
        <f>IF([2]自有船应收租金!AB1053="","",[2]自有船应收租金!AB1053)</f>
        <v>107400</v>
      </c>
      <c r="I1111" s="86" t="str">
        <f>[2]自有船应收租金!Y1053</f>
        <v>1.25%佣金</v>
      </c>
    </row>
    <row r="1112" s="59" customFormat="1" ht="12" customHeight="1" spans="2:9">
      <c r="B1112" s="82" t="str">
        <f>[2]自有船应收租金!B1054</f>
        <v>ACACIA MING</v>
      </c>
      <c r="C1112" s="82" t="str">
        <f>[2]自有船应收租金!C1054</f>
        <v>TCL</v>
      </c>
      <c r="D1112" s="82" t="str">
        <f>[2]自有船应收租金!F1054</f>
        <v>第01期</v>
      </c>
      <c r="E1112" s="82" t="str">
        <f>[2]自有船应收租金!I1054</f>
        <v>2020.11.09-2020.11.24</v>
      </c>
      <c r="F1112" s="83">
        <f>[2]自有船应收租金!V1054</f>
        <v>0</v>
      </c>
      <c r="G1112" s="82">
        <f>[2]自有船应收租金!AA1054</f>
        <v>87300</v>
      </c>
      <c r="H1112" s="82">
        <f>IF([2]自有船应收租金!AB1054="","",[2]自有船应收租金!AB1054)</f>
        <v>87260.1</v>
      </c>
      <c r="I1112" s="86" t="str">
        <f>[2]自有船应收租金!Y1054</f>
        <v>交船检验费</v>
      </c>
    </row>
    <row r="1113" s="59" customFormat="1" ht="12" customHeight="1" spans="2:9">
      <c r="B1113" s="82" t="str">
        <f>[2]自有船应收租金!B1055</f>
        <v>Heung-A Singapore</v>
      </c>
      <c r="C1113" s="82" t="str">
        <f>[2]自有船应收租金!C1055</f>
        <v>EAS</v>
      </c>
      <c r="D1113" s="82" t="str">
        <f>[2]自有船应收租金!F1055</f>
        <v>第01期</v>
      </c>
      <c r="E1113" s="82" t="str">
        <f>[2]自有船应收租金!I1055</f>
        <v>2020.11.16-2020.11.21</v>
      </c>
      <c r="F1113" s="83">
        <f>[2]自有船应收租金!V1055</f>
        <v>0</v>
      </c>
      <c r="G1113" s="82">
        <f>[2]自有船应收租金!AA1055</f>
        <v>44867.3884726027</v>
      </c>
      <c r="H1113" s="82">
        <f>IF([2]自有船应收租金!AB1055="","",[2]自有船应收租金!AB1055)</f>
        <v>44839.97</v>
      </c>
      <c r="I1113" s="86" t="str">
        <f>[2]自有船应收租金!Y1055</f>
        <v>还船检验费/船东预留</v>
      </c>
    </row>
    <row r="1114" s="59" customFormat="1" ht="12" customHeight="1" spans="2:9">
      <c r="B1114" s="82" t="str">
        <f>[2]自有船应收租金!B1056</f>
        <v>Heung-A Singapore</v>
      </c>
      <c r="C1114" s="82" t="str">
        <f>[2]自有船应收租金!C1056</f>
        <v>EAS</v>
      </c>
      <c r="D1114" s="82" t="str">
        <f>[2]自有船应收租金!F1056</f>
        <v>final</v>
      </c>
      <c r="E1114" s="82" t="str">
        <f>[2]自有船应收租金!I1056</f>
        <v>2020.11.16-2020.11.21</v>
      </c>
      <c r="F1114" s="83">
        <f>[2]自有船应收租金!V1056</f>
        <v>0</v>
      </c>
      <c r="G1114" s="82">
        <f>[2]自有船应收租金!AA1056</f>
        <v>2519</v>
      </c>
      <c r="H1114" s="82">
        <f>IF([2]自有船应收租金!AB1056="","",[2]自有船应收租金!AB1056)</f>
        <v>2486.6</v>
      </c>
      <c r="I1114" s="86" t="str">
        <f>[2]自有船应收租金!Y1056</f>
        <v>返还船东预留/2045E船员劳务费</v>
      </c>
    </row>
    <row r="1115" s="59" customFormat="1" ht="12" customHeight="1" spans="2:9">
      <c r="B1115" s="82" t="str">
        <f>[2]自有船应收租金!B1057</f>
        <v>Contship Day</v>
      </c>
      <c r="C1115" s="82" t="str">
        <f>[2]自有船应收租金!C1057</f>
        <v>APL</v>
      </c>
      <c r="D1115" s="82" t="str">
        <f>[2]自有船应收租金!F1057</f>
        <v>第01期</v>
      </c>
      <c r="E1115" s="82" t="str">
        <f>[2]自有船应收租金!I1057</f>
        <v>2020.11.11-2020.11.21</v>
      </c>
      <c r="F1115" s="83">
        <f>[2]自有船应收租金!V1057</f>
        <v>0</v>
      </c>
      <c r="G1115" s="82">
        <f>[2]自有船应收租金!AA1057</f>
        <v>56559.3258739726</v>
      </c>
      <c r="H1115" s="82">
        <f>IF([2]自有船应收租金!AB1057="","",[2]自有船应收租金!AB1057)</f>
        <v>56499.37</v>
      </c>
      <c r="I1115" s="86" t="str">
        <f>[2]自有船应收租金!Y1057</f>
        <v>油样检测费</v>
      </c>
    </row>
    <row r="1116" s="59" customFormat="1" ht="12" customHeight="1" spans="2:9">
      <c r="B1116" s="82" t="str">
        <f>[2]自有船应收租金!B1058</f>
        <v>ACACIA HAWK</v>
      </c>
      <c r="C1116" s="82" t="str">
        <f>[2]自有船应收租金!C1058</f>
        <v>CMS</v>
      </c>
      <c r="D1116" s="82" t="str">
        <f>[2]自有船应收租金!F1058</f>
        <v>第69期</v>
      </c>
      <c r="E1116" s="82" t="str">
        <f>[2]自有船应收租金!I1058</f>
        <v>2020.11.13-2020.11.28</v>
      </c>
      <c r="F1116" s="83">
        <f>[2]自有船应收租金!V1058</f>
        <v>0</v>
      </c>
      <c r="G1116" s="82">
        <f>[2]自有船应收租金!AA1058</f>
        <v>70742.4657534247</v>
      </c>
      <c r="H1116" s="82">
        <f>IF([2]自有船应收租金!AB1058="","",[2]自有船应收租金!AB1058)</f>
        <v>70715.12</v>
      </c>
      <c r="I1116" s="86">
        <f>[2]自有船应收租金!Y1058</f>
        <v>0</v>
      </c>
    </row>
    <row r="1117" s="59" customFormat="1" ht="12" customHeight="1" spans="2:9">
      <c r="B1117" s="82" t="str">
        <f>[2]自有船应收租金!B1059</f>
        <v>ACACIA REI</v>
      </c>
      <c r="C1117" s="82" t="str">
        <f>[2]自有船应收租金!C1059</f>
        <v>STM</v>
      </c>
      <c r="D1117" s="82" t="str">
        <f>[2]自有船应收租金!F1059</f>
        <v>第06期</v>
      </c>
      <c r="E1117" s="82" t="str">
        <f>[2]自有船应收租金!I1059</f>
        <v>2020.11.14-2020.11.29</v>
      </c>
      <c r="F1117" s="83">
        <f>[2]自有船应收租金!V1059</f>
        <v>0</v>
      </c>
      <c r="G1117" s="82">
        <f>[2]自有船应收租金!AA1059</f>
        <v>91200</v>
      </c>
      <c r="H1117" s="82">
        <f>IF([2]自有船应收租金!AB1059="","",[2]自有船应收租金!AB1059)</f>
        <v>91200</v>
      </c>
      <c r="I1117" s="86">
        <f>[2]自有船应收租金!Y1059</f>
        <v>0</v>
      </c>
    </row>
    <row r="1118" s="59" customFormat="1" ht="12" customHeight="1" spans="2:9">
      <c r="B1118" s="82" t="str">
        <f>[2]自有船应收租金!B1060</f>
        <v>A ROKU</v>
      </c>
      <c r="C1118" s="82" t="str">
        <f>[2]自有船应收租金!C1060</f>
        <v>TSL</v>
      </c>
      <c r="D1118" s="82" t="str">
        <f>[2]自有船应收租金!F1060</f>
        <v>第02期</v>
      </c>
      <c r="E1118" s="82" t="str">
        <f>[2]自有船应收租金!I1060</f>
        <v>2020.11.15-2020.11.30</v>
      </c>
      <c r="F1118" s="83">
        <f>[2]自有船应收租金!V1060</f>
        <v>0</v>
      </c>
      <c r="G1118" s="82">
        <f>[2]自有船应收租金!AA1060</f>
        <v>137156.25</v>
      </c>
      <c r="H1118" s="82">
        <f>IF([2]自有船应收租金!AB1060="","",[2]自有船应收租金!AB1060)</f>
        <v>137138.87</v>
      </c>
      <c r="I1118" s="86" t="str">
        <f>[2]自有船应收租金!Y1060</f>
        <v>1.25%佣金</v>
      </c>
    </row>
    <row r="1119" s="59" customFormat="1" ht="12" customHeight="1" spans="2:9">
      <c r="B1119" s="82" t="str">
        <f>[2]自有船应收租金!B1061</f>
        <v>A FUKU</v>
      </c>
      <c r="C1119" s="82" t="str">
        <f>[2]自有船应收租金!C1061</f>
        <v>TSL</v>
      </c>
      <c r="D1119" s="82" t="str">
        <f>[2]自有船应收租金!F1061</f>
        <v>第04期</v>
      </c>
      <c r="E1119" s="82" t="str">
        <f>[2]自有船应收租金!I1061</f>
        <v>2020.11.16-2020.12.01</v>
      </c>
      <c r="F1119" s="83">
        <f>[2]自有船应收租金!V1061</f>
        <v>0</v>
      </c>
      <c r="G1119" s="82">
        <f>[2]自有船应收租金!AA1061</f>
        <v>67933.6948630137</v>
      </c>
      <c r="H1119" s="82">
        <f>IF([2]自有船应收租金!AB1061="","",[2]自有船应收租金!AB1061)</f>
        <v>67916.32</v>
      </c>
      <c r="I1119" s="86" t="str">
        <f>[2]自有船应收租金!Y1061</f>
        <v>1.25%佣金/国庆节停租（2020.10.13 1501-10.18 0730LT 4.69天）</v>
      </c>
    </row>
    <row r="1120" s="59" customFormat="1" ht="12" customHeight="1" spans="2:9">
      <c r="B1120" s="82" t="str">
        <f>[2]自有船应收租金!B1062</f>
        <v>Heung-A Jakarta </v>
      </c>
      <c r="C1120" s="82" t="str">
        <f>[2]自有船应收租金!C1062</f>
        <v>PAN</v>
      </c>
      <c r="D1120" s="82" t="str">
        <f>[2]自有船应收租金!F1062</f>
        <v>第03期</v>
      </c>
      <c r="E1120" s="82" t="str">
        <f>[2]自有船应收租金!I1062</f>
        <v>2020.11.15-2020.11.30</v>
      </c>
      <c r="F1120" s="83">
        <f>[2]自有船应收租金!V1062</f>
        <v>0</v>
      </c>
      <c r="G1120" s="82">
        <f>[2]自有船应收租金!AA1062</f>
        <v>70731.98</v>
      </c>
      <c r="H1120" s="82">
        <f>IF([2]自有船应收租金!AB1062="","",[2]自有船应收租金!AB1062)</f>
        <v>70704.58</v>
      </c>
      <c r="I1120" s="86" t="str">
        <f>[2]自有船应收租金!Y1062</f>
        <v>船东费</v>
      </c>
    </row>
    <row r="1121" s="59" customFormat="1" ht="12" customHeight="1" spans="2:9">
      <c r="B1121" s="82" t="str">
        <f>[2]自有船应收租金!B1063</f>
        <v>ACACIA MAKOTO</v>
      </c>
      <c r="C1121" s="82" t="str">
        <f>[2]自有船应收租金!C1063</f>
        <v>STM</v>
      </c>
      <c r="D1121" s="82" t="str">
        <f>[2]自有船应收租金!F1063</f>
        <v>第59期</v>
      </c>
      <c r="E1121" s="82" t="str">
        <f>[2]自有船应收租金!I1063</f>
        <v>2020.11.15-2020.11.30</v>
      </c>
      <c r="F1121" s="83">
        <f>[2]自有船应收租金!V1063</f>
        <v>0</v>
      </c>
      <c r="G1121" s="82">
        <f>[2]自有船应收租金!AA1063</f>
        <v>91200</v>
      </c>
      <c r="H1121" s="82">
        <f>IF([2]自有船应收租金!AB1063="","",[2]自有船应收租金!AB1063)</f>
        <v>91200</v>
      </c>
      <c r="I1121" s="86">
        <f>[2]自有船应收租金!Y1063</f>
        <v>0</v>
      </c>
    </row>
    <row r="1122" s="59" customFormat="1" ht="12" customHeight="1" spans="2:9">
      <c r="B1122" s="82" t="str">
        <f>[2]自有船应收租金!B1064</f>
        <v>Heung-A Manila</v>
      </c>
      <c r="C1122" s="82" t="str">
        <f>[2]自有船应收租金!C1064</f>
        <v>MIS</v>
      </c>
      <c r="D1122" s="82" t="str">
        <f>[2]自有船应收租金!F1064</f>
        <v>第02期</v>
      </c>
      <c r="E1122" s="82" t="str">
        <f>[2]自有船应收租金!I1064</f>
        <v>2020.11.15-2020.11.30</v>
      </c>
      <c r="F1122" s="83">
        <f>[2]自有船应收租金!V1064</f>
        <v>0</v>
      </c>
      <c r="G1122" s="82">
        <f>[2]自有船应收租金!AA1064</f>
        <v>86504.2808219178</v>
      </c>
      <c r="H1122" s="82">
        <f>IF([2]自有船应收租金!AB1064="","",[2]自有船应收租金!AB1064)</f>
        <v>86486.89</v>
      </c>
      <c r="I1122" s="86" t="str">
        <f>[2]自有船应收租金!Y1064</f>
        <v>1.25%佣金</v>
      </c>
    </row>
    <row r="1123" s="59" customFormat="1" ht="12" customHeight="1" spans="2:9">
      <c r="B1123" s="82" t="str">
        <f>[2]自有船应收租金!B1065</f>
        <v>ACACIA ARIES</v>
      </c>
      <c r="C1123" s="82" t="str">
        <f>[2]自有船应收租金!C1065</f>
        <v>STM</v>
      </c>
      <c r="D1123" s="82" t="str">
        <f>[2]自有船应收租金!F1065</f>
        <v>第19期</v>
      </c>
      <c r="E1123" s="82" t="str">
        <f>[2]自有船应收租金!I1065</f>
        <v>2020.11.16-2020.12.01</v>
      </c>
      <c r="F1123" s="83">
        <f>[2]自有船应收租金!V1065</f>
        <v>0</v>
      </c>
      <c r="G1123" s="82">
        <f>[2]自有船应收租金!AA1065</f>
        <v>60650</v>
      </c>
      <c r="H1123" s="82">
        <f>IF([2]自有船应收租金!AB1065="","",[2]自有船应收租金!AB1065)</f>
        <v>60650</v>
      </c>
      <c r="I1123" s="86">
        <f>[2]自有船应收租金!Y1065</f>
        <v>0</v>
      </c>
    </row>
    <row r="1124" s="59" customFormat="1" ht="12" customHeight="1" spans="2:9">
      <c r="B1124" s="82" t="str">
        <f>[2]自有船应收租金!B1066</f>
        <v>JRS CARINA</v>
      </c>
      <c r="C1124" s="82" t="str">
        <f>[2]自有船应收租金!C1066</f>
        <v>CCL</v>
      </c>
      <c r="D1124" s="82" t="str">
        <f>[2]自有船应收租金!F1066</f>
        <v>第59期</v>
      </c>
      <c r="E1124" s="82" t="str">
        <f>[2]自有船应收租金!I1066</f>
        <v>2020.11.16-2020.12.01</v>
      </c>
      <c r="F1124" s="83">
        <f>[2]自有船应收租金!V1066</f>
        <v>0</v>
      </c>
      <c r="G1124" s="82">
        <f>[2]自有船应收租金!AA1066</f>
        <v>70332.4</v>
      </c>
      <c r="H1124" s="82">
        <f>IF([2]自有船应收租金!AB1066="","",[2]自有船应收租金!AB1066)</f>
        <v>70324.98</v>
      </c>
      <c r="I1124" s="86" t="str">
        <f>[2]自有船应收租金!Y1066</f>
        <v>船东费</v>
      </c>
    </row>
    <row r="1125" s="59" customFormat="1" ht="12" customHeight="1" spans="2:9">
      <c r="B1125" s="82" t="str">
        <f>[2]自有船应收租金!B1067</f>
        <v>ACACIA VIRGO</v>
      </c>
      <c r="C1125" s="82" t="str">
        <f>[2]自有船应收租金!C1067</f>
        <v>SCP</v>
      </c>
      <c r="D1125" s="82" t="str">
        <f>[2]自有船应收租金!F1067</f>
        <v>第07期</v>
      </c>
      <c r="E1125" s="82" t="str">
        <f>[2]自有船应收租金!I1067</f>
        <v>2020.11.18-2020.12.03</v>
      </c>
      <c r="F1125" s="83">
        <f>[2]自有船应收租金!V1067</f>
        <v>0</v>
      </c>
      <c r="G1125" s="82">
        <f>[2]自有船应收租金!AA1067</f>
        <v>81196.5753424658</v>
      </c>
      <c r="H1125" s="82">
        <f>IF([2]自有船应收租金!AB1067="","",[2]自有船应收租金!AB1067)</f>
        <v>81189.19</v>
      </c>
      <c r="I1125" s="86" t="str">
        <f>[2]自有船应收租金!Y1067</f>
        <v>1.25%佣金</v>
      </c>
    </row>
    <row r="1126" s="59" customFormat="1" ht="12" customHeight="1" spans="2:9">
      <c r="B1126" s="82" t="str">
        <f>[2]自有船应收租金!B1068</f>
        <v>A KEIGA</v>
      </c>
      <c r="C1126" s="82" t="str">
        <f>[2]自有船应收租金!C1068</f>
        <v>TCL</v>
      </c>
      <c r="D1126" s="82" t="str">
        <f>[2]自有船应收租金!F1068</f>
        <v>prefinal</v>
      </c>
      <c r="E1126" s="82" t="str">
        <f>[2]自有船应收租金!I1068</f>
        <v>2020.11.18-2020.11.24</v>
      </c>
      <c r="F1126" s="83">
        <f>[2]自有船应收租金!V1068</f>
        <v>0</v>
      </c>
      <c r="G1126" s="82">
        <f>[2]自有船应收租金!AA1068</f>
        <v>27676.1588</v>
      </c>
      <c r="H1126" s="82">
        <f>IF([2]自有船应收租金!AB1068="","",[2]自有船应收租金!AB1068)</f>
        <v>27636.21</v>
      </c>
      <c r="I1126" s="86" t="str">
        <f>[2]自有船应收租金!Y1068</f>
        <v>交还船检验费/船东费预留</v>
      </c>
    </row>
    <row r="1127" s="59" customFormat="1" ht="12" customHeight="1" spans="2:9">
      <c r="B1127" s="82" t="str">
        <f>[2]自有船应收租金!B1069</f>
        <v>A KEIGA</v>
      </c>
      <c r="C1127" s="82" t="str">
        <f>[2]自有船应收租金!C1069</f>
        <v>TCL</v>
      </c>
      <c r="D1127" s="82" t="str">
        <f>[2]自有船应收租金!F1069</f>
        <v>final</v>
      </c>
      <c r="E1127" s="82" t="str">
        <f>[2]自有船应收租金!I1069</f>
        <v>2020.11.18-2020.11.24</v>
      </c>
      <c r="F1127" s="83">
        <f>[2]自有船应收租金!V1069</f>
        <v>0</v>
      </c>
      <c r="G1127" s="82">
        <f>[2]自有船应收租金!AA1069</f>
        <v>1826.27</v>
      </c>
      <c r="H1127" s="82" t="str">
        <f>IF([2]自有船应收租金!AB1069="","",[2]自有船应收租金!AB1069)</f>
        <v/>
      </c>
      <c r="I1127" s="86" t="str">
        <f>[2]自有船应收租金!Y1069</f>
        <v>返还船东费预留</v>
      </c>
    </row>
    <row r="1128" s="59" customFormat="1" ht="12" customHeight="1" spans="2:9">
      <c r="B1128" s="82" t="str">
        <f>[2]自有船应收租金!B1070</f>
        <v>ACACIA TAURUS</v>
      </c>
      <c r="C1128" s="82" t="str">
        <f>[2]自有船应收租金!C1070</f>
        <v>DWS</v>
      </c>
      <c r="D1128" s="82" t="str">
        <f>[2]自有船应收租金!F1070</f>
        <v>第02期</v>
      </c>
      <c r="E1128" s="82" t="str">
        <f>[2]自有船应收租金!I1070</f>
        <v>2020.11.21-2020.12.06</v>
      </c>
      <c r="F1128" s="83">
        <f>[2]自有船应收租金!V1070</f>
        <v>0</v>
      </c>
      <c r="G1128" s="82">
        <f>[2]自有船应收租金!AA1070</f>
        <v>78341.7808219178</v>
      </c>
      <c r="H1128" s="82">
        <f>IF([2]自有船应收租金!AB1070="","",[2]自有船应收租金!AB1070)</f>
        <v>78304.39</v>
      </c>
      <c r="I1128" s="86" t="str">
        <f>[2]自有船应收租金!Y1070</f>
        <v>交船检验费</v>
      </c>
    </row>
    <row r="1129" s="59" customFormat="1" ht="12" customHeight="1" spans="2:9">
      <c r="B1129" s="82" t="str">
        <f>[2]自有船应收租金!B1071</f>
        <v>ACACIA WA</v>
      </c>
      <c r="C1129" s="82" t="str">
        <f>[2]自有船应收租金!C1071</f>
        <v>STM</v>
      </c>
      <c r="D1129" s="82" t="str">
        <f>[2]自有船应收租金!F1071</f>
        <v>第02期</v>
      </c>
      <c r="E1129" s="82" t="str">
        <f>[2]自有船应收租金!I1071</f>
        <v>2020.11.20-2020.12.05</v>
      </c>
      <c r="F1129" s="83">
        <f>[2]自有船应收租金!V1071</f>
        <v>0</v>
      </c>
      <c r="G1129" s="82">
        <f>[2]自有船应收租金!AA1071</f>
        <v>72700</v>
      </c>
      <c r="H1129" s="82">
        <f>IF([2]自有船应收租金!AB1071="","",[2]自有船应收租金!AB1071)</f>
        <v>72700</v>
      </c>
      <c r="I1129" s="86">
        <f>[2]自有船应收租金!Y1071</f>
        <v>0</v>
      </c>
    </row>
    <row r="1130" s="59" customFormat="1" ht="12" customHeight="1" spans="2:9">
      <c r="B1130" s="82" t="str">
        <f>[2]自有船应收租金!B1072</f>
        <v>Heung-A Singapore</v>
      </c>
      <c r="C1130" s="82" t="str">
        <f>[2]自有船应收租金!C1072</f>
        <v>NS</v>
      </c>
      <c r="D1130" s="82" t="str">
        <f>[2]自有船应收租金!F1072</f>
        <v>第01期</v>
      </c>
      <c r="E1130" s="82" t="str">
        <f>[2]自有船应收租金!I1072</f>
        <v>2020.11.21-2020.12.06</v>
      </c>
      <c r="F1130" s="83">
        <f>[2]自有船应收租金!V1072</f>
        <v>0</v>
      </c>
      <c r="G1130" s="82">
        <f>[2]自有船应收租金!AA1072</f>
        <v>143285.7875</v>
      </c>
      <c r="H1130" s="82">
        <f>IF([2]自有船应收租金!AB1072="","",[2]自有船应收租金!AB1072)</f>
        <v>143248.37</v>
      </c>
      <c r="I1130" s="86" t="str">
        <f>[2]自有船应收租金!Y1072</f>
        <v>交船检验费/1.25%佣金</v>
      </c>
    </row>
    <row r="1131" s="59" customFormat="1" ht="12" customHeight="1" spans="2:9">
      <c r="B1131" s="82" t="str">
        <f>[2]自有船应收租金!B1073</f>
        <v>ACACIA LAN</v>
      </c>
      <c r="C1131" s="82" t="str">
        <f>[2]自有船应收租金!C1073</f>
        <v>STM</v>
      </c>
      <c r="D1131" s="82" t="str">
        <f>[2]自有船应收租金!F1073</f>
        <v>第25期</v>
      </c>
      <c r="E1131" s="82" t="str">
        <f>[2]自有船应收租金!I1073</f>
        <v>2020.11.22-2020.12.07</v>
      </c>
      <c r="F1131" s="83">
        <f>[2]自有船应收租金!V1073</f>
        <v>0</v>
      </c>
      <c r="G1131" s="82">
        <f>[2]自有船应收租金!AA1073</f>
        <v>60650</v>
      </c>
      <c r="H1131" s="82">
        <f>IF([2]自有船应收租金!AB1073="","",[2]自有船应收租金!AB1073)</f>
        <v>60650</v>
      </c>
      <c r="I1131" s="86">
        <f>[2]自有船应收租金!Y1073</f>
        <v>0</v>
      </c>
    </row>
    <row r="1132" s="59" customFormat="1" ht="12" customHeight="1" spans="2:9">
      <c r="B1132" s="82" t="str">
        <f>[2]自有船应收租金!B1074</f>
        <v>JRS CORVUS</v>
      </c>
      <c r="C1132" s="82" t="str">
        <f>[2]自有船应收租金!C1074</f>
        <v>CMS</v>
      </c>
      <c r="D1132" s="82" t="str">
        <f>[2]自有船应收租金!F1074</f>
        <v>PREFINAL</v>
      </c>
      <c r="E1132" s="82" t="str">
        <f>[2]自有船应收租金!I1074</f>
        <v>2020.11.23-2020.12.15</v>
      </c>
      <c r="F1132" s="83">
        <f>[2]自有船应收租金!V1074</f>
        <v>-150</v>
      </c>
      <c r="G1132" s="82">
        <f>[2]自有船应收租金!AA1074</f>
        <v>102221.787116438</v>
      </c>
      <c r="H1132" s="82">
        <f>IF([2]自有船应收租金!AB1074="","",[2]自有船应收租金!AB1074)</f>
        <v>102194.14</v>
      </c>
      <c r="I1132" s="86" t="str">
        <f>[2]自有船应收租金!Y1074</f>
        <v>船东费预留/还船检验费/v.2044E-2049E劳务费</v>
      </c>
    </row>
    <row r="1133" s="59" customFormat="1" ht="12" customHeight="1" spans="2:9">
      <c r="B1133" s="82" t="str">
        <f>[2]自有船应收租金!B1075</f>
        <v>JRS CORVUS</v>
      </c>
      <c r="C1133" s="82" t="str">
        <f>[2]自有船应收租金!C1075</f>
        <v>CMS</v>
      </c>
      <c r="D1133" s="82" t="str">
        <f>[2]自有船应收租金!F1075</f>
        <v>final</v>
      </c>
      <c r="E1133" s="82" t="str">
        <f>[2]自有船应收租金!I1075</f>
        <v>2020.11.23-2020.12.15</v>
      </c>
      <c r="F1133" s="83">
        <f>[2]自有船应收租金!V1075</f>
        <v>0</v>
      </c>
      <c r="G1133" s="82">
        <f>[2]自有船应收租金!AA1075</f>
        <v>1517.75</v>
      </c>
      <c r="H1133" s="82" t="str">
        <f>IF([2]自有船应收租金!AB1075="","",[2]自有船应收租金!AB1075)</f>
        <v/>
      </c>
      <c r="I1133" s="86" t="str">
        <f>[2]自有船应收租金!Y1075</f>
        <v>返还船东费预留 </v>
      </c>
    </row>
    <row r="1134" s="59" customFormat="1" ht="12" customHeight="1" spans="2:9">
      <c r="B1134" s="82" t="str">
        <f>[2]自有船应收租金!B1076</f>
        <v>LISBOA</v>
      </c>
      <c r="C1134" s="82" t="str">
        <f>[2]自有船应收租金!C1076</f>
        <v>STM</v>
      </c>
      <c r="D1134" s="82" t="str">
        <f>[2]自有船应收租金!F1076</f>
        <v>prefinal</v>
      </c>
      <c r="E1134" s="82" t="str">
        <f>[2]自有船应收租金!I1076</f>
        <v>2020.11.22-2020.12.08</v>
      </c>
      <c r="F1134" s="83">
        <f>[2]自有船应收租金!V1076</f>
        <v>0</v>
      </c>
      <c r="G1134" s="82">
        <f>[2]自有船应收租金!AA1076</f>
        <v>72700</v>
      </c>
      <c r="H1134" s="82">
        <f>IF([2]自有船应收租金!AB1076="","",[2]自有船应收租金!AB1076)</f>
        <v>72700</v>
      </c>
      <c r="I1134" s="86">
        <f>[2]自有船应收租金!Y1076</f>
        <v>0</v>
      </c>
    </row>
    <row r="1135" s="59" customFormat="1" ht="12" customHeight="1" spans="2:9">
      <c r="B1135" s="82" t="str">
        <f>[2]自有船应收租金!B1077</f>
        <v>LISBOA</v>
      </c>
      <c r="C1135" s="82" t="str">
        <f>[2]自有船应收租金!C1077</f>
        <v>STM</v>
      </c>
      <c r="D1135" s="82" t="str">
        <f>[2]自有船应收租金!F1077</f>
        <v>prefinal</v>
      </c>
      <c r="E1135" s="82" t="str">
        <f>[2]自有船应收租金!I1077</f>
        <v>2020.11.22-2020.12.08</v>
      </c>
      <c r="F1135" s="83">
        <f>[2]自有船应收租金!V1077</f>
        <v>0</v>
      </c>
      <c r="G1135" s="82">
        <f>[2]自有船应收租金!AA1077</f>
        <v>-180239.599</v>
      </c>
      <c r="H1135" s="82">
        <f>IF([2]自有船应收租金!AB1077="","",[2]自有船应收租金!AB1077)</f>
        <v>-180239.73</v>
      </c>
      <c r="I1135" s="86" t="str">
        <f>[2]自有船应收租金!Y1077</f>
        <v>船东费预留</v>
      </c>
    </row>
    <row r="1136" s="59" customFormat="1" ht="12" customHeight="1" spans="2:9">
      <c r="B1136" s="82" t="str">
        <f>[2]自有船应收租金!B1078</f>
        <v>LISBOA</v>
      </c>
      <c r="C1136" s="82" t="str">
        <f>[2]自有船应收租金!C1078</f>
        <v>STM</v>
      </c>
      <c r="D1136" s="82" t="str">
        <f>[2]自有船应收租金!F1078</f>
        <v>final</v>
      </c>
      <c r="E1136" s="82" t="str">
        <f>[2]自有船应收租金!I1078</f>
        <v>2020.11.22-2020.12.08</v>
      </c>
      <c r="F1136" s="83">
        <f>[2]自有船应收租金!V1078</f>
        <v>0</v>
      </c>
      <c r="G1136" s="82">
        <f>[2]自有船应收租金!AA1078</f>
        <v>-11591.34</v>
      </c>
      <c r="H1136" s="82" t="str">
        <f>IF([2]自有船应收租金!AB1078="","",[2]自有船应收租金!AB1078)</f>
        <v/>
      </c>
      <c r="I1136" s="86" t="str">
        <f>[2]自有船应收租金!Y1078</f>
        <v>船东费预收回</v>
      </c>
    </row>
    <row r="1137" s="59" customFormat="1" ht="12" customHeight="1" spans="2:9">
      <c r="B1137" s="82" t="str">
        <f>[2]自有船应收租金!B1079</f>
        <v>ACACIA LIBRA</v>
      </c>
      <c r="C1137" s="82" t="str">
        <f>[2]自有船应收租金!C1079</f>
        <v>COSCO</v>
      </c>
      <c r="D1137" s="82" t="str">
        <f>[2]自有船应收租金!F1079</f>
        <v>第06期</v>
      </c>
      <c r="E1137" s="82" t="str">
        <f>[2]自有船应收租金!I1079</f>
        <v>2020.11.24-2020.12.09</v>
      </c>
      <c r="F1137" s="83">
        <f>[2]自有船应收租金!V1079</f>
        <v>0</v>
      </c>
      <c r="G1137" s="82">
        <f>[2]自有船应收租金!AA1079</f>
        <v>83962.5</v>
      </c>
      <c r="H1137" s="82">
        <f>IF([2]自有船应收租金!AB1079="","",[2]自有船应收租金!AB1079)</f>
        <v>83960.56</v>
      </c>
      <c r="I1137" s="86">
        <f>[2]自有船应收租金!Y1079</f>
        <v>0</v>
      </c>
    </row>
    <row r="1138" s="59" customFormat="1" ht="12" customHeight="1" spans="2:9">
      <c r="B1138" s="82" t="str">
        <f>[2]自有船应收租金!B1080</f>
        <v>A KOU</v>
      </c>
      <c r="C1138" s="82" t="str">
        <f>[2]自有船应收租金!C1080</f>
        <v>KMTC</v>
      </c>
      <c r="D1138" s="82" t="str">
        <f>[2]自有船应收租金!F1080</f>
        <v>第06期</v>
      </c>
      <c r="E1138" s="82" t="str">
        <f>[2]自有船应收租金!I1080</f>
        <v>2020.11.24-2020.12.09</v>
      </c>
      <c r="F1138" s="83">
        <f>[2]自有船应收租金!V1080</f>
        <v>0</v>
      </c>
      <c r="G1138" s="82">
        <f>[2]自有船应收租金!AA1080</f>
        <v>107400</v>
      </c>
      <c r="H1138" s="82">
        <f>IF([2]自有船应收租金!AB1080="","",[2]自有船应收租金!AB1080)</f>
        <v>107400</v>
      </c>
      <c r="I1138" s="86" t="str">
        <f>[2]自有船应收租金!Y1080</f>
        <v>1.25%佣金</v>
      </c>
    </row>
    <row r="1139" s="59" customFormat="1" ht="12" customHeight="1" spans="2:9">
      <c r="B1139" s="82" t="str">
        <f>[2]自有船应收租金!B1081</f>
        <v>ACACIA MING</v>
      </c>
      <c r="C1139" s="82" t="str">
        <f>[2]自有船应收租金!C1081</f>
        <v>TCL</v>
      </c>
      <c r="D1139" s="82" t="str">
        <f>[2]自有船应收租金!F1081</f>
        <v>第02期</v>
      </c>
      <c r="E1139" s="82" t="str">
        <f>[2]自有船应收租金!I1081</f>
        <v>2020.11.24-2020.12.09</v>
      </c>
      <c r="F1139" s="83">
        <f>[2]自有船应收租金!V1081</f>
        <v>0</v>
      </c>
      <c r="G1139" s="82">
        <f>[2]自有船应收租金!AA1081</f>
        <v>86788.37</v>
      </c>
      <c r="H1139" s="82">
        <f>IF([2]自有船应收租金!AB1081="","",[2]自有船应收租金!AB1081)</f>
        <v>86748.45</v>
      </c>
      <c r="I1139" s="86" t="str">
        <f>[2]自有船应收租金!Y1081</f>
        <v>停租（2020.11.15 1900-2200 0.125天）</v>
      </c>
    </row>
    <row r="1140" s="59" customFormat="1" ht="12" customHeight="1" spans="2:9">
      <c r="B1140" s="82" t="str">
        <f>[2]自有船应收租金!B1082</f>
        <v>Contship Day</v>
      </c>
      <c r="C1140" s="82" t="str">
        <f>[2]自有船应收租金!C1082</f>
        <v>APL</v>
      </c>
      <c r="D1140" s="82" t="str">
        <f>[2]自有船应收租金!F1082</f>
        <v>第02期</v>
      </c>
      <c r="E1140" s="82" t="str">
        <f>[2]自有船应收租金!I1082</f>
        <v>2020.11.21-2020.12.06</v>
      </c>
      <c r="F1140" s="83">
        <f>[2]自有船应收租金!V1082</f>
        <v>0</v>
      </c>
      <c r="G1140" s="82">
        <f>[2]自有船应收租金!AA1082</f>
        <v>73188.698630137</v>
      </c>
      <c r="H1140" s="82">
        <f>IF([2]自有船应收租金!AB1082="","",[2]自有船应收租金!AB1082)</f>
        <v>73181.3</v>
      </c>
      <c r="I1140" s="86" t="str">
        <f>[2]自有船应收租金!Y1082</f>
        <v>油样检测费</v>
      </c>
    </row>
    <row r="1141" s="59" customFormat="1" ht="12" customHeight="1" spans="2:9">
      <c r="B1141" s="82" t="str">
        <f>[2]自有船应收租金!B1083</f>
        <v>ACACIA HAWK</v>
      </c>
      <c r="C1141" s="82" t="str">
        <f>[2]自有船应收租金!C1083</f>
        <v>CMS</v>
      </c>
      <c r="D1141" s="82" t="str">
        <f>[2]自有船应收租金!F1083</f>
        <v>第70期</v>
      </c>
      <c r="E1141" s="82" t="str">
        <f>[2]自有船应收租金!I1083</f>
        <v>2020.11.28-2020.12.11</v>
      </c>
      <c r="F1141" s="83">
        <f>[2]自有船应收租金!V1083</f>
        <v>0</v>
      </c>
      <c r="G1141" s="82">
        <f>[2]自有船应收租金!AA1083</f>
        <v>58445.8190684931</v>
      </c>
      <c r="H1141" s="82">
        <f>IF([2]自有船应收租金!AB1083="","",[2]自有船应收租金!AB1083)</f>
        <v>58445.82</v>
      </c>
      <c r="I1141" s="86" t="str">
        <f>[2]自有船应收租金!Y1083</f>
        <v>停租2020.10.25 2200-10.26 0850LT 0.4521天</v>
      </c>
    </row>
    <row r="1142" s="59" customFormat="1" ht="12" customHeight="1" spans="2:9">
      <c r="B1142" s="82" t="str">
        <f>[2]自有船应收租金!B1084</f>
        <v>ACACIA HAWK</v>
      </c>
      <c r="C1142" s="82" t="str">
        <f>[2]自有船应收租金!C1084</f>
        <v>CMS</v>
      </c>
      <c r="D1142" s="82" t="str">
        <f>[2]自有船应收租金!F1084</f>
        <v>第70期</v>
      </c>
      <c r="E1142" s="82" t="str">
        <f>[2]自有船应收租金!I1084</f>
        <v>2020.12.11-2020.12.13</v>
      </c>
      <c r="F1142" s="83">
        <f>[2]自有船应收租金!V1084</f>
        <v>0</v>
      </c>
      <c r="G1142" s="82">
        <f>[2]自有船应收租金!AA1084</f>
        <v>14072.3287671233</v>
      </c>
      <c r="H1142" s="82">
        <f>IF([2]自有船应收租金!AB1084="","",[2]自有船应收租金!AB1084)</f>
        <v>14044.91</v>
      </c>
      <c r="I1142" s="86">
        <f>[2]自有船应收租金!Y1084</f>
        <v>0</v>
      </c>
    </row>
    <row r="1143" s="59" customFormat="1" ht="12" customHeight="1" spans="2:9">
      <c r="B1143" s="82" t="str">
        <f>[2]自有船应收租金!B1085</f>
        <v>ACACIA REI</v>
      </c>
      <c r="C1143" s="82" t="str">
        <f>[2]自有船应收租金!C1085</f>
        <v>STM</v>
      </c>
      <c r="D1143" s="82" t="str">
        <f>[2]自有船应收租金!F1085</f>
        <v>第07期</v>
      </c>
      <c r="E1143" s="82" t="str">
        <f>[2]自有船应收租金!I1085</f>
        <v>2020.11.29-2020.12.14</v>
      </c>
      <c r="F1143" s="83">
        <f>[2]自有船应收租金!V1085</f>
        <v>0</v>
      </c>
      <c r="G1143" s="82">
        <f>[2]自有船应收租金!AA1085</f>
        <v>90115.33</v>
      </c>
      <c r="H1143" s="82">
        <f>IF([2]自有船应收租金!AB1085="","",[2]自有船应收租金!AB1085)</f>
        <v>90115.33</v>
      </c>
      <c r="I1143" s="86" t="str">
        <f>[2]自有船应收租金!Y1085</f>
        <v>船东费</v>
      </c>
    </row>
    <row r="1144" s="59" customFormat="1" ht="12" customHeight="1" spans="2:9">
      <c r="B1144" s="82" t="str">
        <f>[2]自有船应收租金!B1086</f>
        <v>A ROKU</v>
      </c>
      <c r="C1144" s="82" t="str">
        <f>[2]自有船应收租金!C1086</f>
        <v>TSL</v>
      </c>
      <c r="D1144" s="82" t="str">
        <f>[2]自有船应收租金!F1086</f>
        <v>第03期</v>
      </c>
      <c r="E1144" s="82" t="str">
        <f>[2]自有船应收租金!I1086</f>
        <v>2020.11.30-2020.12.16</v>
      </c>
      <c r="F1144" s="83">
        <f>[2]自有船应收租金!V1086</f>
        <v>0</v>
      </c>
      <c r="G1144" s="82">
        <f>[2]自有船应收租金!AA1086</f>
        <v>150773.773880137</v>
      </c>
      <c r="H1144" s="82">
        <f>IF([2]自有船应收租金!AB1086="","",[2]自有船应收租金!AB1086)</f>
        <v>179964.89</v>
      </c>
      <c r="I1144" s="86" t="str">
        <f>[2]自有船应收租金!Y1086</f>
        <v>1.25%佣金/交船检验费</v>
      </c>
    </row>
    <row r="1145" s="59" customFormat="1" ht="12" customHeight="1" spans="2:9">
      <c r="B1145" s="82" t="str">
        <f>[2]自有船应收租金!B1087</f>
        <v>Heung-A Jakarta </v>
      </c>
      <c r="C1145" s="82" t="str">
        <f>[2]自有船应收租金!C1087</f>
        <v>PAN</v>
      </c>
      <c r="D1145" s="82" t="str">
        <f>[2]自有船应收租金!F1087</f>
        <v>第04期</v>
      </c>
      <c r="E1145" s="82" t="str">
        <f>[2]自有船应收租金!I1087</f>
        <v>2020.11.30-2020.12.15</v>
      </c>
      <c r="F1145" s="83">
        <f>[2]自有船应收租金!V1087</f>
        <v>0</v>
      </c>
      <c r="G1145" s="82">
        <f>[2]自有船应收租金!AA1087</f>
        <v>78462.5</v>
      </c>
      <c r="H1145" s="82">
        <f>IF([2]自有船应收租金!AB1087="","",[2]自有船应收租金!AB1087)</f>
        <v>78435.08</v>
      </c>
      <c r="I1145" s="86">
        <f>[2]自有船应收租金!Y1087</f>
        <v>0</v>
      </c>
    </row>
    <row r="1146" s="59" customFormat="1" ht="12" customHeight="1" spans="2:9">
      <c r="B1146" s="82" t="str">
        <f>[2]自有船应收租金!B1088</f>
        <v>ACACIA MAKOTO</v>
      </c>
      <c r="C1146" s="82" t="str">
        <f>[2]自有船应收租金!C1088</f>
        <v>STM</v>
      </c>
      <c r="D1146" s="82" t="str">
        <f>[2]自有船应收租金!F1088</f>
        <v>第60期</v>
      </c>
      <c r="E1146" s="82" t="str">
        <f>[2]自有船应收租金!I1088</f>
        <v>2020.11.30-2020.12.15</v>
      </c>
      <c r="F1146" s="83">
        <f>[2]自有船应收租金!V1088</f>
        <v>0</v>
      </c>
      <c r="G1146" s="82">
        <f>[2]自有船应收租金!AA1088</f>
        <v>89445.28</v>
      </c>
      <c r="H1146" s="82">
        <f>IF([2]自有船应收租金!AB1088="","",[2]自有船应收租金!AB1088)</f>
        <v>89445.27</v>
      </c>
      <c r="I1146" s="86" t="str">
        <f>[2]自有船应收租金!Y1088</f>
        <v>船东费</v>
      </c>
    </row>
    <row r="1147" s="59" customFormat="1" ht="12" customHeight="1" spans="2:9">
      <c r="B1147" s="82" t="str">
        <f>[2]自有船应收租金!B1089</f>
        <v>Heung-A Manila</v>
      </c>
      <c r="C1147" s="82" t="str">
        <f>[2]自有船应收租金!C1089</f>
        <v>MIS</v>
      </c>
      <c r="D1147" s="82" t="str">
        <f>[2]自有船应收租金!F1089</f>
        <v>第03期</v>
      </c>
      <c r="E1147" s="82" t="str">
        <f>[2]自有船应收租金!I1089</f>
        <v>2020.11.30-2020.12.15</v>
      </c>
      <c r="F1147" s="83">
        <f>[2]自有船应收租金!V1089</f>
        <v>0</v>
      </c>
      <c r="G1147" s="82">
        <f>[2]自有船应收租金!AA1089</f>
        <v>86504.2808219178</v>
      </c>
      <c r="H1147" s="82">
        <f>IF([2]自有船应收租金!AB1089="","",[2]自有船应收租金!AB1089)</f>
        <v>86486.86</v>
      </c>
      <c r="I1147" s="86" t="str">
        <f>[2]自有船应收租金!Y1089</f>
        <v>1.25%佣金</v>
      </c>
    </row>
    <row r="1148" s="59" customFormat="1" ht="12" customHeight="1" spans="2:9">
      <c r="B1148" s="82" t="str">
        <f>[2]自有船应收租金!B1090</f>
        <v>A FUKU</v>
      </c>
      <c r="C1148" s="82" t="str">
        <f>[2]自有船应收租金!C1090</f>
        <v>TSL</v>
      </c>
      <c r="D1148" s="82" t="str">
        <f>[2]自有船应收租金!F1090</f>
        <v>第05期</v>
      </c>
      <c r="E1148" s="82" t="str">
        <f>[2]自有船应收租金!I1090</f>
        <v>2020.12.01-2020.12.16</v>
      </c>
      <c r="F1148" s="83">
        <f>[2]自有船应收租金!V1090</f>
        <v>0</v>
      </c>
      <c r="G1148" s="82">
        <f>[2]自有船应收租金!AA1090</f>
        <v>104287.5</v>
      </c>
      <c r="H1148" s="82">
        <f>IF([2]自有船应收租金!AB1090="","",[2]自有船应收租金!AB1090)</f>
        <v>104270.08</v>
      </c>
      <c r="I1148" s="86" t="str">
        <f>[2]自有船应收租金!Y1090</f>
        <v>1.25%佣金</v>
      </c>
    </row>
    <row r="1149" s="59" customFormat="1" ht="12" customHeight="1" spans="2:9">
      <c r="B1149" s="82" t="str">
        <f>[2]自有船应收租金!B1091</f>
        <v>JRS CARINA</v>
      </c>
      <c r="C1149" s="82" t="str">
        <f>[2]自有船应收租金!C1091</f>
        <v>CCL</v>
      </c>
      <c r="D1149" s="82" t="str">
        <f>[2]自有船应收租金!F1091</f>
        <v>第60期</v>
      </c>
      <c r="E1149" s="82" t="str">
        <f>[2]自有船应收租金!I1091</f>
        <v>2020.12.01-2020.12.16</v>
      </c>
      <c r="F1149" s="83">
        <f>[2]自有船应收租金!V1091</f>
        <v>0</v>
      </c>
      <c r="G1149" s="82">
        <f>[2]自有船应收租金!AA1091</f>
        <v>70099.96</v>
      </c>
      <c r="H1149" s="82">
        <f>IF([2]自有船应收租金!AB1091="","",[2]自有船应收租金!AB1091)</f>
        <v>70099.96</v>
      </c>
      <c r="I1149" s="86" t="str">
        <f>[2]自有船应收租金!Y1091</f>
        <v>船东费</v>
      </c>
    </row>
    <row r="1150" s="59" customFormat="1" ht="12" customHeight="1" spans="2:9">
      <c r="B1150" s="82" t="str">
        <f>[2]自有船应收租金!B1092</f>
        <v>ACACIA ARIES</v>
      </c>
      <c r="C1150" s="82" t="str">
        <f>[2]自有船应收租金!C1092</f>
        <v>STM</v>
      </c>
      <c r="D1150" s="82" t="str">
        <f>[2]自有船应收租金!F1092</f>
        <v>第20期</v>
      </c>
      <c r="E1150" s="82" t="str">
        <f>[2]自有船应收租金!I1092</f>
        <v>2020.12.01-2020.12.16</v>
      </c>
      <c r="F1150" s="83">
        <f>[2]自有船应收租金!V1092</f>
        <v>0</v>
      </c>
      <c r="G1150" s="82">
        <f>[2]自有船应收租金!AA1092</f>
        <v>59911.58</v>
      </c>
      <c r="H1150" s="82">
        <f>IF([2]自有船应收租金!AB1092="","",[2]自有船应收租金!AB1092)</f>
        <v>59911.58</v>
      </c>
      <c r="I1150" s="86" t="str">
        <f>[2]自有船应收租金!Y1092</f>
        <v>船东费</v>
      </c>
    </row>
    <row r="1151" s="59" customFormat="1" ht="12" customHeight="1" spans="2:9">
      <c r="B1151" s="82" t="str">
        <f>[2]自有船应收租金!B1093</f>
        <v>ACACIA VIRGO</v>
      </c>
      <c r="C1151" s="82" t="str">
        <f>[2]自有船应收租金!C1093</f>
        <v>SCP</v>
      </c>
      <c r="D1151" s="82" t="str">
        <f>[2]自有船应收租金!F1093</f>
        <v>第08期</v>
      </c>
      <c r="E1151" s="82" t="str">
        <f>[2]自有船应收租金!I1093</f>
        <v>2020.12.03-2020.12.18</v>
      </c>
      <c r="F1151" s="83">
        <f>[2]自有船应收租金!V1093</f>
        <v>0</v>
      </c>
      <c r="G1151" s="82">
        <f>[2]自有船应收租金!AA1093</f>
        <v>89640.2153424658</v>
      </c>
      <c r="H1151" s="82">
        <f>IF([2]自有船应收租金!AB1093="","",[2]自有船应收租金!AB1093)</f>
        <v>89975.39</v>
      </c>
      <c r="I1151" s="86" t="str">
        <f>[2]自有船应收租金!Y1093</f>
        <v>1.25%佣金/v.2035-2041 劳务费/v.143e-149e DLC招待费</v>
      </c>
    </row>
    <row r="1152" s="59" customFormat="1" ht="12" customHeight="1" spans="2:9">
      <c r="B1152" s="82" t="str">
        <f>[2]自有船应收租金!B1094</f>
        <v>A KIBO</v>
      </c>
      <c r="C1152" s="82" t="str">
        <f>[2]自有船应收租金!C1094</f>
        <v>GMS</v>
      </c>
      <c r="D1152" s="82" t="str">
        <f>[2]自有船应收租金!F1094</f>
        <v>第01期</v>
      </c>
      <c r="E1152" s="82" t="str">
        <f>[2]自有船应收租金!I1094</f>
        <v>2020.12.02-2020.12.17</v>
      </c>
      <c r="F1152" s="83">
        <f>[2]自有船应收租金!V1094</f>
        <v>0</v>
      </c>
      <c r="G1152" s="82">
        <f>[2]自有船应收租金!AA1094</f>
        <v>171243.75</v>
      </c>
      <c r="H1152" s="82">
        <f>IF([2]自有船应收租金!AB1094="","",[2]自有船应收租金!AB1094)</f>
        <v>171243.75</v>
      </c>
      <c r="I1152" s="86" t="str">
        <f>[2]自有船应收租金!Y1094</f>
        <v>1.25%佣金</v>
      </c>
    </row>
    <row r="1153" s="59" customFormat="1" ht="12" customHeight="1" spans="2:9">
      <c r="B1153" s="82" t="str">
        <f>[2]自有船应收租金!B1095</f>
        <v>ACACIA WA</v>
      </c>
      <c r="C1153" s="82" t="str">
        <f>[2]自有船应收租金!C1095</f>
        <v>STM</v>
      </c>
      <c r="D1153" s="82" t="str">
        <f>[2]自有船应收租金!F1095</f>
        <v>第03期</v>
      </c>
      <c r="E1153" s="82" t="str">
        <f>[2]自有船应收租金!I1095</f>
        <v>2020.12.05-2020.12.20</v>
      </c>
      <c r="F1153" s="83">
        <f>[2]自有船应收租金!V1095</f>
        <v>0</v>
      </c>
      <c r="G1153" s="82">
        <f>[2]自有船应收租金!AA1095</f>
        <v>72700</v>
      </c>
      <c r="H1153" s="82">
        <f>IF([2]自有船应收租金!AB1095="","",[2]自有船应收租金!AB1095)</f>
        <v>72700</v>
      </c>
      <c r="I1153" s="86">
        <f>[2]自有船应收租金!Y1095</f>
        <v>0</v>
      </c>
    </row>
    <row r="1154" s="59" customFormat="1" ht="12" customHeight="1" spans="2:9">
      <c r="B1154" s="82" t="str">
        <f>[2]自有船应收租金!B1096</f>
        <v>ACACIA TAURUS</v>
      </c>
      <c r="C1154" s="82" t="str">
        <f>[2]自有船应收租金!C1096</f>
        <v>DWS</v>
      </c>
      <c r="D1154" s="82" t="str">
        <f>[2]自有船应收租金!F1096</f>
        <v>第03期</v>
      </c>
      <c r="E1154" s="82" t="str">
        <f>[2]自有船应收租金!I1096</f>
        <v>2020.12.06-2020.12.21</v>
      </c>
      <c r="F1154" s="83">
        <f>[2]自有船应收租金!V1096</f>
        <v>0</v>
      </c>
      <c r="G1154" s="82">
        <f>[2]自有船应收租金!AA1096</f>
        <v>78591.7808219178</v>
      </c>
      <c r="H1154" s="82">
        <f>IF([2]自有船应收租金!AB1096="","",[2]自有船应收租金!AB1096)</f>
        <v>78554.33</v>
      </c>
      <c r="I1154" s="86">
        <f>[2]自有船应收租金!Y1096</f>
        <v>0</v>
      </c>
    </row>
    <row r="1155" s="59" customFormat="1" ht="12" customHeight="1" spans="2:9">
      <c r="B1155" s="82" t="str">
        <f>[2]自有船应收租金!B1097</f>
        <v>Heung-A Singapore</v>
      </c>
      <c r="C1155" s="82" t="str">
        <f>[2]自有船应收租金!C1097</f>
        <v>NS</v>
      </c>
      <c r="D1155" s="82" t="str">
        <f>[2]自有船应收租金!F1097</f>
        <v>第02期</v>
      </c>
      <c r="E1155" s="82" t="str">
        <f>[2]自有船应收租金!I1097</f>
        <v>2020.12.06-2020.12.21</v>
      </c>
      <c r="F1155" s="83">
        <f>[2]自有船应收租金!V1097</f>
        <v>0</v>
      </c>
      <c r="G1155" s="82">
        <f>[2]自有船应收租金!AA1097</f>
        <v>93968.75</v>
      </c>
      <c r="H1155" s="82">
        <f>IF([2]自有船应收租金!AB1097="","",[2]自有船应收租金!AB1097)</f>
        <v>93931.34</v>
      </c>
      <c r="I1155" s="86" t="str">
        <f>[2]自有船应收租金!Y1097</f>
        <v>1.25%佣金</v>
      </c>
    </row>
    <row r="1156" s="59" customFormat="1" ht="12" customHeight="1" spans="2:9">
      <c r="B1156" s="82" t="str">
        <f>[2]自有船应收租金!B1098</f>
        <v>Contship Day</v>
      </c>
      <c r="C1156" s="82" t="str">
        <f>[2]自有船应收租金!C1098</f>
        <v>APL</v>
      </c>
      <c r="D1156" s="82" t="str">
        <f>[2]自有船应收租金!F1098</f>
        <v>第03期</v>
      </c>
      <c r="E1156" s="82" t="str">
        <f>[2]自有船应收租金!I1098</f>
        <v>2020.12.06-2020.12.21</v>
      </c>
      <c r="F1156" s="83">
        <f>[2]自有船应收租金!V1098</f>
        <v>0</v>
      </c>
      <c r="G1156" s="82">
        <f>[2]自有船应收租金!AA1098</f>
        <v>35397.208630137</v>
      </c>
      <c r="H1156" s="82">
        <f>IF([2]自有船应收租金!AB1098="","",[2]自有船应收租金!AB1098)</f>
        <v>40204.62</v>
      </c>
      <c r="I1156" s="86" t="str">
        <f>[2]自有船应收租金!Y1098</f>
        <v>油样检测费/原船东费用/停租2020.11.08 2224-11.11 2000 2.9天，原船东租期停租）</v>
      </c>
    </row>
    <row r="1157" s="59" customFormat="1" ht="12" customHeight="1" spans="2:9">
      <c r="B1157" s="82" t="str">
        <f>[2]自有船应收租金!B1099</f>
        <v>Contship Day</v>
      </c>
      <c r="C1157" s="82" t="str">
        <f>[2]自有船应收租金!C1099</f>
        <v>APL</v>
      </c>
      <c r="D1157" s="82" t="str">
        <f>[2]自有船应收租金!F1099</f>
        <v>第03期</v>
      </c>
      <c r="E1157" s="82" t="str">
        <f>[2]自有船应收租金!I1099</f>
        <v>2020.12.06-2020.12.21</v>
      </c>
      <c r="F1157" s="83">
        <f>[2]自有船应收租金!V1099</f>
        <v>0</v>
      </c>
      <c r="G1157" s="82">
        <f>[2]自有船应收租金!AA1099</f>
        <v>21725.72</v>
      </c>
      <c r="H1157" s="82">
        <f>IF([2]自有船应收租金!AB1099="","",[2]自有船应收租金!AB1099)</f>
        <v>21660.53</v>
      </c>
      <c r="I1157" s="86" t="str">
        <f>[2]自有船应收租金!Y1099</f>
        <v>收回原船东费用</v>
      </c>
    </row>
    <row r="1158" s="59" customFormat="1" ht="12" customHeight="1" spans="2:9">
      <c r="B1158" s="82" t="str">
        <f>[2]自有船应收租金!B1100</f>
        <v>ACACIA LAN</v>
      </c>
      <c r="C1158" s="82" t="str">
        <f>[2]自有船应收租金!C1100</f>
        <v>STM</v>
      </c>
      <c r="D1158" s="82" t="str">
        <f>[2]自有船应收租金!F1100</f>
        <v>第26期</v>
      </c>
      <c r="E1158" s="82" t="str">
        <f>[2]自有船应收租金!I1100</f>
        <v>2020.12.07-2020.12.22</v>
      </c>
      <c r="F1158" s="83">
        <f>[2]自有船应收租金!V1100</f>
        <v>0</v>
      </c>
      <c r="G1158" s="82">
        <f>[2]自有船应收租金!AA1100</f>
        <v>57349.49</v>
      </c>
      <c r="H1158" s="82">
        <f>IF([2]自有船应收租金!AB1100="","",[2]自有船应收租金!AB1100)</f>
        <v>57349.49</v>
      </c>
      <c r="I1158" s="86" t="str">
        <f>[2]自有船应收租金!Y1100</f>
        <v>船东费</v>
      </c>
    </row>
    <row r="1159" s="59" customFormat="1" ht="12" customHeight="1" spans="2:9">
      <c r="B1159" s="82" t="str">
        <f>[2]自有船应收租金!B1101</f>
        <v>A KEIGA</v>
      </c>
      <c r="C1159" s="82" t="str">
        <f>[2]自有船应收租金!C1101</f>
        <v>STM</v>
      </c>
      <c r="D1159" s="82" t="str">
        <f>[2]自有船应收租金!F1101</f>
        <v>第01期</v>
      </c>
      <c r="E1159" s="82" t="str">
        <f>[2]自有船应收租金!I1101</f>
        <v>2020.12.05-2020.12.20</v>
      </c>
      <c r="F1159" s="83">
        <f>[2]自有船应收租金!V1101</f>
        <v>0</v>
      </c>
      <c r="G1159" s="82">
        <f>[2]自有船应收租金!AA1101</f>
        <v>94347.0339333333</v>
      </c>
      <c r="H1159" s="82">
        <f>IF([2]自有船应收租金!AB1101="","",[2]自有船应收租金!AB1101)</f>
        <v>94346.84</v>
      </c>
      <c r="I1159" s="86" t="str">
        <f>[2]自有船应收租金!Y1101</f>
        <v>船东费预留</v>
      </c>
    </row>
    <row r="1160" s="59" customFormat="1" ht="12" customHeight="1" spans="2:9">
      <c r="B1160" s="82" t="str">
        <f>[2]自有船应收租金!B1102</f>
        <v>A KEIGA</v>
      </c>
      <c r="C1160" s="82" t="str">
        <f>[2]自有船应收租金!C1102</f>
        <v>STM</v>
      </c>
      <c r="D1160" s="82" t="str">
        <f>[2]自有船应收租金!F1102</f>
        <v>final</v>
      </c>
      <c r="E1160" s="82" t="str">
        <f>[2]自有船应收租金!I1102</f>
        <v>2020.12.05-2020.12.20</v>
      </c>
      <c r="F1160" s="83">
        <f>[2]自有船应收租金!V1102</f>
        <v>0</v>
      </c>
      <c r="G1160" s="82">
        <f>[2]自有船应收租金!AA1102</f>
        <v>1000</v>
      </c>
      <c r="H1160" s="82">
        <f>IF([2]自有船应收租金!AB1102="","",[2]自有船应收租金!AB1102)</f>
        <v>1000</v>
      </c>
      <c r="I1160" s="86" t="str">
        <f>[2]自有船应收租金!Y1102</f>
        <v>返还船东费预留</v>
      </c>
    </row>
    <row r="1161" s="59" customFormat="1" ht="12" customHeight="1" spans="2:9">
      <c r="B1161" s="82" t="str">
        <f>[2]自有船应收租金!B1103</f>
        <v>ACACIA MING</v>
      </c>
      <c r="C1161" s="82" t="str">
        <f>[2]自有船应收租金!C1103</f>
        <v>TCL</v>
      </c>
      <c r="D1161" s="82" t="str">
        <f>[2]自有船应收租金!F1103</f>
        <v>第03期</v>
      </c>
      <c r="E1161" s="82" t="str">
        <f>[2]自有船应收租金!I1103</f>
        <v>2020.12.09-2020.12.24</v>
      </c>
      <c r="F1161" s="83">
        <f>[2]自有船应收租金!V1103</f>
        <v>0</v>
      </c>
      <c r="G1161" s="82">
        <f>[2]自有船应收租金!AA1103</f>
        <v>80739.16</v>
      </c>
      <c r="H1161" s="82">
        <f>IF([2]自有船应收租金!AB1103="","",[2]自有船应收租金!AB1103)</f>
        <v>80699.23</v>
      </c>
      <c r="I1161" s="86" t="str">
        <f>[2]自有船应收租金!Y1103</f>
        <v>停租（2020.11.11 0600-11.21 0815 1.06389天）</v>
      </c>
    </row>
    <row r="1162" s="59" customFormat="1" ht="12" customHeight="1" spans="2:9">
      <c r="B1162" s="82" t="str">
        <f>[2]自有船应收租金!B1104</f>
        <v>ACACIA LIBRA</v>
      </c>
      <c r="C1162" s="82" t="str">
        <f>[2]自有船应收租金!C1104</f>
        <v>COSCO</v>
      </c>
      <c r="D1162" s="82" t="str">
        <f>[2]自有船应收租金!F1104</f>
        <v>第07期</v>
      </c>
      <c r="E1162" s="82" t="str">
        <f>[2]自有船应收租金!I1104</f>
        <v>2020.12.09-2020.12.24</v>
      </c>
      <c r="F1162" s="83">
        <f>[2]自有船应收租金!V1104</f>
        <v>0</v>
      </c>
      <c r="G1162" s="82">
        <f>[2]自有船应收租金!AA1104</f>
        <v>83962.5</v>
      </c>
      <c r="H1162" s="82">
        <f>IF([2]自有船应收租金!AB1104="","",[2]自有船应收租金!AB1104)</f>
        <v>83960.56</v>
      </c>
      <c r="I1162" s="86">
        <f>[2]自有船应收租金!Y1104</f>
        <v>0</v>
      </c>
    </row>
    <row r="1163" s="59" customFormat="1" ht="12" customHeight="1" spans="2:9">
      <c r="B1163" s="82" t="str">
        <f>[2]自有船应收租金!B1105</f>
        <v>A KOU</v>
      </c>
      <c r="C1163" s="82" t="str">
        <f>[2]自有船应收租金!C1105</f>
        <v>KMTC</v>
      </c>
      <c r="D1163" s="82" t="str">
        <f>[2]自有船应收租金!F1105</f>
        <v>第07期</v>
      </c>
      <c r="E1163" s="82" t="str">
        <f>[2]自有船应收租金!I1105</f>
        <v>2020.12.09-2020.12.24</v>
      </c>
      <c r="F1163" s="83">
        <f>[2]自有船应收租金!V1105</f>
        <v>0</v>
      </c>
      <c r="G1163" s="82">
        <f>[2]自有船应收租金!AA1105</f>
        <v>107400</v>
      </c>
      <c r="H1163" s="82">
        <f>IF([2]自有船应收租金!AB1105="","",[2]自有船应收租金!AB1105)</f>
        <v>107400</v>
      </c>
      <c r="I1163" s="86" t="str">
        <f>[2]自有船应收租金!Y1105</f>
        <v>1.25%佣金</v>
      </c>
    </row>
    <row r="1164" s="59" customFormat="1" ht="12" customHeight="1" spans="2:9">
      <c r="B1164" s="82" t="str">
        <f>[2]自有船应收租金!B1106</f>
        <v>ACACIA HAWK</v>
      </c>
      <c r="C1164" s="82" t="str">
        <f>[2]自有船应收租金!C1106</f>
        <v>CMS</v>
      </c>
      <c r="D1164" s="82" t="str">
        <f>[2]自有船应收租金!F1106</f>
        <v>第71期</v>
      </c>
      <c r="E1164" s="82" t="str">
        <f>[2]自有船应收租金!I1106</f>
        <v>2020.12.13-2020.12.28</v>
      </c>
      <c r="F1164" s="83">
        <f>[2]自有船应收租金!V1106</f>
        <v>0</v>
      </c>
      <c r="G1164" s="82">
        <f>[2]自有船应收租金!AA1106</f>
        <v>105542.465753425</v>
      </c>
      <c r="H1164" s="82">
        <f>IF([2]自有船应收租金!AB1106="","",[2]自有船应收租金!AB1106)</f>
        <v>105515.03</v>
      </c>
      <c r="I1164" s="86">
        <f>[2]自有船应收租金!Y1106</f>
        <v>0</v>
      </c>
    </row>
    <row r="1165" s="59" customFormat="1" ht="12" customHeight="1" spans="2:9">
      <c r="B1165" s="82" t="str">
        <f>[2]自有船应收租金!B1107</f>
        <v>ACACIA REI</v>
      </c>
      <c r="C1165" s="82" t="str">
        <f>[2]自有船应收租金!C1107</f>
        <v>STM</v>
      </c>
      <c r="D1165" s="82" t="str">
        <f>[2]自有船应收租金!F1107</f>
        <v>第08期</v>
      </c>
      <c r="E1165" s="82" t="str">
        <f>[2]自有船应收租金!I1107</f>
        <v>2020.12.14-2020.12.21</v>
      </c>
      <c r="F1165" s="83">
        <f>[2]自有船应收租金!V1107</f>
        <v>0</v>
      </c>
      <c r="G1165" s="82">
        <f>[2]自有船应收租金!AA1107</f>
        <v>42560</v>
      </c>
      <c r="H1165" s="82">
        <f>IF([2]自有船应收租金!AB1107="","",[2]自有船应收租金!AB1107)</f>
        <v>42560</v>
      </c>
      <c r="I1165" s="86">
        <f>[2]自有船应收租金!Y1107</f>
        <v>0</v>
      </c>
    </row>
    <row r="1166" s="59" customFormat="1" ht="12" customHeight="1" spans="2:9">
      <c r="B1166" s="82" t="str">
        <f>[2]自有船应收租金!B1108</f>
        <v>ACACIA REI</v>
      </c>
      <c r="C1166" s="82" t="str">
        <f>[2]自有船应收租金!C1108</f>
        <v>STM</v>
      </c>
      <c r="D1166" s="82" t="str">
        <f>[2]自有船应收租金!F1108</f>
        <v>第08期</v>
      </c>
      <c r="E1166" s="82" t="str">
        <f>[2]自有船应收租金!I1108</f>
        <v>2020.12.21-2020.12.29</v>
      </c>
      <c r="F1166" s="83">
        <f>[2]自有船应收租金!V1108</f>
        <v>0</v>
      </c>
      <c r="G1166" s="82">
        <f>[2]自有船应收租金!AA1108</f>
        <v>96640</v>
      </c>
      <c r="H1166" s="82">
        <f>IF([2]自有船应收租金!AB1108="","",[2]自有船应收租金!AB1108)</f>
        <v>96640</v>
      </c>
      <c r="I1166" s="86">
        <f>[2]自有船应收租金!Y1108</f>
        <v>0</v>
      </c>
    </row>
    <row r="1167" s="59" customFormat="1" ht="12" customHeight="1" spans="2:9">
      <c r="B1167" s="82" t="str">
        <f>[2]自有船应收租金!B1109</f>
        <v>JRS CORVUS</v>
      </c>
      <c r="C1167" s="82" t="str">
        <f>[2]自有船应收租金!C1109</f>
        <v>QIF</v>
      </c>
      <c r="D1167" s="82" t="str">
        <f>[2]自有船应收租金!F1109</f>
        <v>第01期</v>
      </c>
      <c r="E1167" s="82" t="str">
        <f>[2]自有船应收租金!I1109</f>
        <v>2020.12.16-2021.12.18</v>
      </c>
      <c r="F1167" s="83">
        <f>[2]自有船应收租金!V1109</f>
        <v>0</v>
      </c>
      <c r="G1167" s="82">
        <f>[2]自有船应收租金!AA1109</f>
        <v>50061.1423949315</v>
      </c>
      <c r="H1167" s="82">
        <f>IF([2]自有船应收租金!AB1109="","",[2]自有船应收租金!AB1109)</f>
        <v>50057.42</v>
      </c>
      <c r="I1167" s="86" t="str">
        <f>[2]自有船应收租金!Y1109</f>
        <v>交还船检验费</v>
      </c>
    </row>
    <row r="1168" s="59" customFormat="1" ht="12" customHeight="1" spans="2:9">
      <c r="B1168" s="82" t="str">
        <f>[2]自有船应收租金!B1110</f>
        <v>A ROKU</v>
      </c>
      <c r="C1168" s="82" t="str">
        <f>[2]自有船应收租金!C1110</f>
        <v>TSL</v>
      </c>
      <c r="D1168" s="82" t="str">
        <f>[2]自有船应收租金!F1110</f>
        <v>第04期</v>
      </c>
      <c r="E1168" s="82" t="str">
        <f>[2]自有船应收租金!I1110</f>
        <v>2020.12.16-2021.01.01</v>
      </c>
      <c r="F1168" s="83">
        <f>[2]自有船应收租金!V1110</f>
        <v>0</v>
      </c>
      <c r="G1168" s="82">
        <f>[2]自有船应收租金!AA1110</f>
        <v>47165.58</v>
      </c>
      <c r="H1168" s="82">
        <f>IF([2]自有船应收租金!AB1110="","",[2]自有船应收租金!AB1110)</f>
        <v>47148.12</v>
      </c>
      <c r="I1168" s="86" t="str">
        <f>[2]自有船应收租金!Y1110</f>
        <v>1.25%佣金/停租（2020.11.10 0630-11.12 2236 2.67天）/船东费/理赔款</v>
      </c>
    </row>
    <row r="1169" s="59" customFormat="1" ht="12" customHeight="1" spans="2:9">
      <c r="B1169" s="82" t="str">
        <f>[2]自有船应收租金!B1111</f>
        <v>Heung-A Jakarta </v>
      </c>
      <c r="C1169" s="82" t="str">
        <f>[2]自有船应收租金!C1111</f>
        <v>PAN</v>
      </c>
      <c r="D1169" s="82" t="str">
        <f>[2]自有船应收租金!F1111</f>
        <v>第05期</v>
      </c>
      <c r="E1169" s="82" t="str">
        <f>[2]自有船应收租金!I1111</f>
        <v>2020.12.15-2020.12.30</v>
      </c>
      <c r="F1169" s="83">
        <f>[2]自有船应收租金!V1111</f>
        <v>0</v>
      </c>
      <c r="G1169" s="82">
        <f>[2]自有船应收租金!AA1111</f>
        <v>78462.5</v>
      </c>
      <c r="H1169" s="82">
        <f>IF([2]自有船应收租金!AB1111="","",[2]自有船应收租金!AB1111)</f>
        <v>78435.07</v>
      </c>
      <c r="I1169" s="86">
        <f>[2]自有船应收租金!Y1111</f>
        <v>0</v>
      </c>
    </row>
    <row r="1170" s="59" customFormat="1" ht="12" customHeight="1" spans="2:9">
      <c r="B1170" s="82" t="str">
        <f>[2]自有船应收租金!B1112</f>
        <v>ACACIA MAKOTO</v>
      </c>
      <c r="C1170" s="82" t="str">
        <f>[2]自有船应收租金!C1112</f>
        <v>STM</v>
      </c>
      <c r="D1170" s="82" t="str">
        <f>[2]自有船应收租金!F1112</f>
        <v>第61期</v>
      </c>
      <c r="E1170" s="82" t="str">
        <f>[2]自有船应收租金!I1112</f>
        <v>2020.12.15-2020.12.22</v>
      </c>
      <c r="F1170" s="83">
        <f>[2]自有船应收租金!V1112</f>
        <v>0</v>
      </c>
      <c r="G1170" s="82">
        <f>[2]自有船应收租金!AA1112</f>
        <v>42560</v>
      </c>
      <c r="H1170" s="82">
        <f>IF([2]自有船应收租金!AB1112="","",[2]自有船应收租金!AB1112)</f>
        <v>42560</v>
      </c>
      <c r="I1170" s="86">
        <f>[2]自有船应收租金!Y1112</f>
        <v>0</v>
      </c>
    </row>
    <row r="1171" s="59" customFormat="1" ht="12" customHeight="1" spans="2:9">
      <c r="B1171" s="82" t="str">
        <f>[2]自有船应收租金!B1113</f>
        <v>ACACIA MAKOTO</v>
      </c>
      <c r="C1171" s="82" t="str">
        <f>[2]自有船应收租金!C1113</f>
        <v>STM</v>
      </c>
      <c r="D1171" s="82" t="str">
        <f>[2]自有船应收租金!F1113</f>
        <v>第61期</v>
      </c>
      <c r="E1171" s="82" t="str">
        <f>[2]自有船应收租金!I1113</f>
        <v>2020.12.22-2020.12.30</v>
      </c>
      <c r="F1171" s="83">
        <f>[2]自有船应收租金!V1113</f>
        <v>0</v>
      </c>
      <c r="G1171" s="82">
        <f>[2]自有船应收租金!AA1113</f>
        <v>88640</v>
      </c>
      <c r="H1171" s="82">
        <f>IF([2]自有船应收租金!AB1113="","",[2]自有船应收租金!AB1113)</f>
        <v>88640.05</v>
      </c>
      <c r="I1171" s="86">
        <f>[2]自有船应收租金!Y1113</f>
        <v>0</v>
      </c>
    </row>
    <row r="1172" s="59" customFormat="1" ht="12" customHeight="1" spans="2:9">
      <c r="B1172" s="82" t="str">
        <f>[2]自有船应收租金!B1114</f>
        <v>Heung-A Manila</v>
      </c>
      <c r="C1172" s="82" t="str">
        <f>[2]自有船应收租金!C1114</f>
        <v>MIS</v>
      </c>
      <c r="D1172" s="82" t="str">
        <f>[2]自有船应收租金!F1114</f>
        <v>第04期</v>
      </c>
      <c r="E1172" s="82" t="str">
        <f>[2]自有船应收租金!I1114</f>
        <v>2020.12.15-2020.12.30</v>
      </c>
      <c r="F1172" s="83">
        <f>[2]自有船应收租金!V1114</f>
        <v>0</v>
      </c>
      <c r="G1172" s="82">
        <f>[2]自有船应收租金!AA1114</f>
        <v>86504.2808219178</v>
      </c>
      <c r="H1172" s="82">
        <f>IF([2]自有船应收租金!AB1114="","",[2]自有船应收租金!AB1114)</f>
        <v>86486.84</v>
      </c>
      <c r="I1172" s="86" t="str">
        <f>[2]自有船应收租金!Y1114</f>
        <v>1.25%佣金</v>
      </c>
    </row>
    <row r="1173" s="59" customFormat="1" ht="12" customHeight="1" spans="2:9">
      <c r="B1173" s="82" t="str">
        <f>[2]自有船应收租金!B1115</f>
        <v>A FUKU</v>
      </c>
      <c r="C1173" s="82" t="str">
        <f>[2]自有船应收租金!C1115</f>
        <v>TSL</v>
      </c>
      <c r="D1173" s="82" t="str">
        <f>[2]自有船应收租金!F1115</f>
        <v>第06期</v>
      </c>
      <c r="E1173" s="82" t="str">
        <f>[2]自有船应收租金!I1115</f>
        <v>2020.12.16-2021.01.01</v>
      </c>
      <c r="F1173" s="83">
        <f>[2]自有船应收租金!V1115</f>
        <v>0</v>
      </c>
      <c r="G1173" s="82">
        <f>[2]自有船应收租金!AA1115</f>
        <v>111200</v>
      </c>
      <c r="H1173" s="82">
        <f>IF([2]自有船应收租金!AB1115="","",[2]自有船应收租金!AB1115)</f>
        <v>111182.53</v>
      </c>
      <c r="I1173" s="86" t="str">
        <f>[2]自有船应收租金!Y1115</f>
        <v>1.25%佣金</v>
      </c>
    </row>
    <row r="1174" s="59" customFormat="1" ht="12" customHeight="1" spans="2:9">
      <c r="B1174" s="82" t="str">
        <f>[2]自有船应收租金!B1116</f>
        <v>JRS CARINA</v>
      </c>
      <c r="C1174" s="82" t="str">
        <f>[2]自有船应收租金!C1116</f>
        <v>CCL</v>
      </c>
      <c r="D1174" s="82" t="str">
        <f>[2]自有船应收租金!F1116</f>
        <v>第61期</v>
      </c>
      <c r="E1174" s="82" t="str">
        <f>[2]自有船应收租金!I1116</f>
        <v>2020.12.16-2020.12.30</v>
      </c>
      <c r="F1174" s="83">
        <f>[2]自有船应收租金!V1116</f>
        <v>0</v>
      </c>
      <c r="G1174" s="82">
        <f>[2]自有船应收租金!AA1116</f>
        <v>65893.3333333333</v>
      </c>
      <c r="H1174" s="82">
        <f>IF([2]自有船应收租金!AB1116="","",[2]自有船应收租金!AB1116)</f>
        <v>65885.84</v>
      </c>
      <c r="I1174" s="86">
        <f>[2]自有船应收租金!Y1116</f>
        <v>0</v>
      </c>
    </row>
    <row r="1175" s="59" customFormat="1" ht="12" customHeight="1" spans="2:9">
      <c r="B1175" s="82" t="str">
        <f>[2]自有船应收租金!B1117</f>
        <v>JRS CARINA</v>
      </c>
      <c r="C1175" s="82" t="str">
        <f>[2]自有船应收租金!C1117</f>
        <v>CCL</v>
      </c>
      <c r="D1175" s="82" t="str">
        <f>[2]自有船应收租金!F1117</f>
        <v>第61期</v>
      </c>
      <c r="E1175" s="82" t="str">
        <f>[2]自有船应收租金!I1117</f>
        <v>2020.12.30-2020.12.31</v>
      </c>
      <c r="F1175" s="83">
        <f>[2]自有船应收租金!V1117</f>
        <v>0</v>
      </c>
      <c r="G1175" s="82">
        <f>[2]自有船应收租金!AA1117</f>
        <v>7326.66666666667</v>
      </c>
      <c r="H1175" s="82">
        <f>IF([2]自有船应收租金!AB1117="","",[2]自有船应收租金!AB1117)</f>
        <v>7326.67</v>
      </c>
      <c r="I1175" s="86">
        <f>[2]自有船应收租金!Y1117</f>
        <v>0</v>
      </c>
    </row>
    <row r="1176" s="59" customFormat="1" ht="12" customHeight="1" spans="2:9">
      <c r="B1176" s="82" t="str">
        <f>[2]自有船应收租金!B1118</f>
        <v>ACACIA ARIES</v>
      </c>
      <c r="C1176" s="82" t="str">
        <f>[2]自有船应收租金!C1118</f>
        <v>STM</v>
      </c>
      <c r="D1176" s="82" t="str">
        <f>[2]自有船应收租金!F1118</f>
        <v>第21期</v>
      </c>
      <c r="E1176" s="82" t="str">
        <f>[2]自有船应收租金!I1118</f>
        <v>2020.12.16-2020.12.23</v>
      </c>
      <c r="F1176" s="83">
        <f>[2]自有船应收租金!V1118</f>
        <v>0</v>
      </c>
      <c r="G1176" s="82">
        <f>[2]自有船应收租金!AA1118</f>
        <v>28303.3333333333</v>
      </c>
      <c r="H1176" s="82">
        <f>IF([2]自有船应收租金!AB1118="","",[2]自有船应收租金!AB1118)</f>
        <v>28303.33</v>
      </c>
      <c r="I1176" s="86">
        <f>[2]自有船应收租金!Y1118</f>
        <v>0</v>
      </c>
    </row>
    <row r="1177" s="59" customFormat="1" ht="12" customHeight="1" spans="2:9">
      <c r="B1177" s="82" t="str">
        <f>[2]自有船应收租金!B1119</f>
        <v>ACACIA ARIES</v>
      </c>
      <c r="C1177" s="82" t="str">
        <f>[2]自有船应收租金!C1119</f>
        <v>STM</v>
      </c>
      <c r="D1177" s="82" t="str">
        <f>[2]自有船应收租金!F1119</f>
        <v>第21期</v>
      </c>
      <c r="E1177" s="82" t="str">
        <f>[2]自有船应收租金!I1119</f>
        <v>2020.12.23-2020.12.31</v>
      </c>
      <c r="F1177" s="83">
        <f>[2]自有船应收租金!V1119</f>
        <v>0</v>
      </c>
      <c r="G1177" s="82">
        <f>[2]自有船应收租金!AA1119</f>
        <v>44346.6666666667</v>
      </c>
      <c r="H1177" s="82">
        <f>IF([2]自有船应收租金!AB1119="","",[2]自有船应收租金!AB1119)</f>
        <v>44346.67</v>
      </c>
      <c r="I1177" s="86">
        <f>[2]自有船应收租金!Y1119</f>
        <v>0</v>
      </c>
    </row>
    <row r="1178" s="59" customFormat="1" ht="12" customHeight="1" spans="2:9">
      <c r="B1178" s="82" t="str">
        <f>[2]自有船应收租金!B1120</f>
        <v>A KIBO</v>
      </c>
      <c r="C1178" s="82" t="str">
        <f>[2]自有船应收租金!C1120</f>
        <v>GMS</v>
      </c>
      <c r="D1178" s="82" t="str">
        <f>[2]自有船应收租金!F1120</f>
        <v>第02期</v>
      </c>
      <c r="E1178" s="82" t="str">
        <f>[2]自有船应收租金!I1120</f>
        <v>2020.12.17-2021.01.01</v>
      </c>
      <c r="F1178" s="83">
        <f>[2]自有船应收租金!V1120</f>
        <v>0</v>
      </c>
      <c r="G1178" s="82">
        <f>[2]自有船应收租金!AA1120</f>
        <v>356681.246</v>
      </c>
      <c r="H1178" s="82">
        <f>IF([2]自有船应收租金!AB1120="","",[2]自有船应收租金!AB1120)</f>
        <v>356681.25</v>
      </c>
      <c r="I1178" s="86" t="str">
        <f>[2]自有船应收租金!Y1120</f>
        <v>1.25%佣金</v>
      </c>
    </row>
    <row r="1179" s="59" customFormat="1" ht="12" customHeight="1" spans="2:9">
      <c r="B1179" s="82" t="str">
        <f>[2]自有船应收租金!B1121</f>
        <v>ACACIA VIRGO</v>
      </c>
      <c r="C1179" s="82" t="str">
        <f>[2]自有船应收租金!C1121</f>
        <v>SCP</v>
      </c>
      <c r="D1179" s="82" t="str">
        <f>[2]自有船应收租金!F1121</f>
        <v>第09期</v>
      </c>
      <c r="E1179" s="82" t="str">
        <f>[2]自有船应收租金!I1121</f>
        <v>2020.12.18-2021.01.02</v>
      </c>
      <c r="F1179" s="83">
        <f>[2]自有船应收租金!V1121</f>
        <v>0</v>
      </c>
      <c r="G1179" s="82">
        <f>[2]自有船应收租金!AA1121</f>
        <v>71089.8653424658</v>
      </c>
      <c r="H1179" s="82">
        <f>IF([2]自有船应收租金!AB1121="","",[2]自有船应收租金!AB1121)</f>
        <v>71082.38</v>
      </c>
      <c r="I1179" s="86" t="str">
        <f>[2]自有船应收租金!Y1121</f>
        <v>1.25%佣金/船东费/停租预估</v>
      </c>
    </row>
    <row r="1180" s="59" customFormat="1" ht="12" customHeight="1" spans="2:9">
      <c r="B1180" s="82" t="str">
        <f>[2]自有船应收租金!B1122</f>
        <v>ACACIA WA</v>
      </c>
      <c r="C1180" s="82" t="str">
        <f>[2]自有船应收租金!C1122</f>
        <v>STM</v>
      </c>
      <c r="D1180" s="82" t="str">
        <f>[2]自有船应收租金!F1122</f>
        <v>第04期</v>
      </c>
      <c r="E1180" s="82" t="str">
        <f>[2]自有船应收租金!I1122</f>
        <v>2020.12.20-2021.01.04</v>
      </c>
      <c r="F1180" s="83">
        <f>[2]自有船应收租金!V1122</f>
        <v>0</v>
      </c>
      <c r="G1180" s="82">
        <f>[2]自有船应收租金!AA1122</f>
        <v>105700</v>
      </c>
      <c r="H1180" s="82">
        <f>IF([2]自有船应收租金!AB1122="","",[2]自有船应收租金!AB1122)</f>
        <v>105700</v>
      </c>
      <c r="I1180" s="86">
        <f>[2]自有船应收租金!Y1122</f>
        <v>0</v>
      </c>
    </row>
    <row r="1181" s="59" customFormat="1" ht="12" customHeight="1" spans="2:9">
      <c r="B1181" s="82" t="str">
        <f>[2]自有船应收租金!B1123</f>
        <v>JRS CORVUS</v>
      </c>
      <c r="C1181" s="82" t="str">
        <f>[2]自有船应收租金!C1123</f>
        <v>STM</v>
      </c>
      <c r="D1181" s="82" t="str">
        <f>[2]自有船应收租金!F1123</f>
        <v>第01期</v>
      </c>
      <c r="E1181" s="82" t="str">
        <f>[2]自有船应收租金!I1123</f>
        <v>2020.12.20-2020.12.27</v>
      </c>
      <c r="F1181" s="83">
        <f>[2]自有船应收租金!V1123</f>
        <v>0</v>
      </c>
      <c r="G1181" s="82">
        <f>[2]自有船应收租金!AA1123</f>
        <v>194146.984666667</v>
      </c>
      <c r="H1181" s="82">
        <f>IF([2]自有船应收租金!AB1123="","",[2]自有船应收租金!AB1123)</f>
        <v>194146.98</v>
      </c>
      <c r="I1181" s="86">
        <f>[2]自有船应收租金!Y1123</f>
        <v>0</v>
      </c>
    </row>
    <row r="1182" s="59" customFormat="1" ht="12" customHeight="1" spans="2:9">
      <c r="B1182" s="82" t="str">
        <f>[2]自有船应收租金!B1124</f>
        <v>JRS CORVUS</v>
      </c>
      <c r="C1182" s="82" t="str">
        <f>[2]自有船应收租金!C1124</f>
        <v>STM</v>
      </c>
      <c r="D1182" s="82" t="str">
        <f>[2]自有船应收租金!F1124</f>
        <v>第01期</v>
      </c>
      <c r="E1182" s="82" t="str">
        <f>[2]自有船应收租金!I1124</f>
        <v>2020.12.27-2021.01.04</v>
      </c>
      <c r="F1182" s="83">
        <f>[2]自有船应收租金!V1124</f>
        <v>0</v>
      </c>
      <c r="G1182" s="82">
        <f>[2]自有船应收租金!AA1124</f>
        <v>56373.3333333333</v>
      </c>
      <c r="H1182" s="82">
        <f>IF([2]自有船应收租金!AB1124="","",[2]自有船应收租金!AB1124)</f>
        <v>56373.29</v>
      </c>
      <c r="I1182" s="86">
        <f>[2]自有船应收租金!Y1124</f>
        <v>0</v>
      </c>
    </row>
    <row r="1183" s="59" customFormat="1" ht="12" customHeight="1" spans="2:9">
      <c r="B1183" s="82" t="str">
        <f>[2]自有船应收租金!B1125</f>
        <v>ACACIA TAURUS</v>
      </c>
      <c r="C1183" s="82" t="str">
        <f>[2]自有船应收租金!C1125</f>
        <v>DWS</v>
      </c>
      <c r="D1183" s="82" t="str">
        <f>[2]自有船应收租金!F1125</f>
        <v>第04期</v>
      </c>
      <c r="E1183" s="82" t="str">
        <f>[2]自有船应收租金!I1125</f>
        <v>2020.12.21-2021.01.05</v>
      </c>
      <c r="F1183" s="83">
        <f>[2]自有船应收租金!V1125</f>
        <v>0</v>
      </c>
      <c r="G1183" s="82">
        <f>[2]自有船应收租金!AA1125</f>
        <v>78591.7808219178</v>
      </c>
      <c r="H1183" s="82">
        <f>IF([2]自有船应收租金!AB1125="","",[2]自有船应收租金!AB1125)</f>
        <v>78554.34</v>
      </c>
      <c r="I1183" s="86">
        <f>[2]自有船应收租金!Y1125</f>
        <v>0</v>
      </c>
    </row>
    <row r="1184" s="59" customFormat="1" ht="12" customHeight="1" spans="2:9">
      <c r="B1184" s="82" t="str">
        <f>[2]自有船应收租金!B1126</f>
        <v>Heung-A Singapore</v>
      </c>
      <c r="C1184" s="82" t="str">
        <f>[2]自有船应收租金!C1126</f>
        <v>NS</v>
      </c>
      <c r="D1184" s="82" t="str">
        <f>[2]自有船应收租金!F1126</f>
        <v>第03期</v>
      </c>
      <c r="E1184" s="82" t="str">
        <f>[2]自有船应收租金!I1126</f>
        <v>2020.12.21-2021.01.05</v>
      </c>
      <c r="F1184" s="83">
        <f>[2]自有船应收租金!V1126</f>
        <v>0</v>
      </c>
      <c r="G1184" s="82">
        <f>[2]自有船应收租金!AA1126</f>
        <v>93968.75</v>
      </c>
      <c r="H1184" s="82">
        <f>IF([2]自有船应收租金!AB1126="","",[2]自有船应收租金!AB1126)</f>
        <v>93931.28</v>
      </c>
      <c r="I1184" s="86" t="str">
        <f>[2]自有船应收租金!Y1126</f>
        <v>1.25%佣金</v>
      </c>
    </row>
    <row r="1185" s="59" customFormat="1" ht="12" customHeight="1" spans="2:9">
      <c r="B1185" s="82" t="str">
        <f>[2]自有船应收租金!B1127</f>
        <v>Contship Day</v>
      </c>
      <c r="C1185" s="82" t="str">
        <f>[2]自有船应收租金!C1127</f>
        <v>APL</v>
      </c>
      <c r="D1185" s="82" t="str">
        <f>[2]自有船应收租金!F1127</f>
        <v>第04期</v>
      </c>
      <c r="E1185" s="82" t="str">
        <f>[2]自有船应收租金!I1127</f>
        <v>2020.12.21-2021.01.05</v>
      </c>
      <c r="F1185" s="83">
        <f>[2]自有船应收租金!V1127</f>
        <v>0</v>
      </c>
      <c r="G1185" s="82">
        <f>[2]自有船应收租金!AA1127</f>
        <v>73188.698630137</v>
      </c>
      <c r="H1185" s="82">
        <f>IF([2]自有船应收租金!AB1127="","",[2]自有船应收租金!AB1127)</f>
        <v>73181.27</v>
      </c>
      <c r="I1185" s="86" t="str">
        <f>[2]自有船应收租金!Y1127</f>
        <v>油样检测费</v>
      </c>
    </row>
    <row r="1186" s="59" customFormat="1" ht="12" customHeight="1" spans="2:9">
      <c r="B1186" s="82" t="str">
        <f>[2]自有船应收租金!B1128</f>
        <v>ACACIA LAN</v>
      </c>
      <c r="C1186" s="82" t="str">
        <f>[2]自有船应收租金!C1128</f>
        <v>STM</v>
      </c>
      <c r="D1186" s="82" t="str">
        <f>[2]自有船应收租金!F1128</f>
        <v>第27期</v>
      </c>
      <c r="E1186" s="82" t="str">
        <f>[2]自有船应收租金!I1128</f>
        <v>2020.12.22-2021.01.06</v>
      </c>
      <c r="F1186" s="83">
        <f>[2]自有船应收租金!V1128</f>
        <v>0</v>
      </c>
      <c r="G1186" s="82">
        <f>[2]自有船应收租金!AA1128</f>
        <v>83150</v>
      </c>
      <c r="H1186" s="82">
        <f>IF([2]自有船应收租金!AB1128="","",[2]自有船应收租金!AB1128)</f>
        <v>83150</v>
      </c>
      <c r="I1186" s="86">
        <f>[2]自有船应收租金!Y1128</f>
        <v>0</v>
      </c>
    </row>
    <row r="1187" s="59" customFormat="1" ht="12" customHeight="1" spans="2:9">
      <c r="B1187" s="82" t="str">
        <f>[2]自有船应收租金!B1129</f>
        <v>ACACIA MING</v>
      </c>
      <c r="C1187" s="82" t="str">
        <f>[2]自有船应收租金!C1129</f>
        <v>TCL</v>
      </c>
      <c r="D1187" s="82" t="str">
        <f>[2]自有船应收租金!F1129</f>
        <v>第04期</v>
      </c>
      <c r="E1187" s="82" t="str">
        <f>[2]自有船应收租金!I1129</f>
        <v>2020.12.24-2021.01.08</v>
      </c>
      <c r="F1187" s="83">
        <f>[2]自有船应收租金!V1129</f>
        <v>0</v>
      </c>
      <c r="G1187" s="82">
        <f>[2]自有船应收租金!AA1129</f>
        <v>87600</v>
      </c>
      <c r="H1187" s="82">
        <f>IF([2]自有船应收租金!AB1129="","",[2]自有船应收租金!AB1129)</f>
        <v>87564.53</v>
      </c>
      <c r="I1187" s="86">
        <f>[2]自有船应收租金!Y1129</f>
        <v>0</v>
      </c>
    </row>
    <row r="1188" s="59" customFormat="1" ht="12" customHeight="1" spans="2:9">
      <c r="B1188" s="82" t="str">
        <f>[2]自有船应收租金!B1130</f>
        <v>ACACIA LIBRA</v>
      </c>
      <c r="C1188" s="82" t="str">
        <f>[2]自有船应收租金!C1130</f>
        <v>COSCO</v>
      </c>
      <c r="D1188" s="82" t="str">
        <f>[2]自有船应收租金!F1130</f>
        <v>第08期</v>
      </c>
      <c r="E1188" s="82" t="str">
        <f>[2]自有船应收租金!I1130</f>
        <v>2020.12.24-2021.01.08</v>
      </c>
      <c r="F1188" s="83">
        <f>[2]自有船应收租金!V1130</f>
        <v>0</v>
      </c>
      <c r="G1188" s="82">
        <f>[2]自有船应收租金!AA1130</f>
        <v>70103.986575</v>
      </c>
      <c r="H1188" s="82">
        <f>IF([2]自有船应收租金!AB1130="","",[2]自有船应收租金!AB1130)</f>
        <v>70102.05</v>
      </c>
      <c r="I1188" s="86" t="str">
        <f>[2]自有船应收租金!Y1130</f>
        <v>停租2020.12.20 1330-12.22 1212 1.94583天/船东费</v>
      </c>
    </row>
    <row r="1189" s="59" customFormat="1" ht="12" customHeight="1" spans="2:9">
      <c r="B1189" s="82" t="str">
        <f>[2]自有船应收租金!B1131</f>
        <v>A KOU</v>
      </c>
      <c r="C1189" s="82" t="str">
        <f>[2]自有船应收租金!C1131</f>
        <v>KMTC</v>
      </c>
      <c r="D1189" s="82" t="str">
        <f>[2]自有船应收租金!F1131</f>
        <v>第08期</v>
      </c>
      <c r="E1189" s="82" t="str">
        <f>[2]自有船应收租金!I1131</f>
        <v>2020.12.24-2021.01.08</v>
      </c>
      <c r="F1189" s="83">
        <f>[2]自有船应收租金!V1131</f>
        <v>0</v>
      </c>
      <c r="G1189" s="82">
        <f>[2]自有船应收租金!AA1131</f>
        <v>107400</v>
      </c>
      <c r="H1189" s="82">
        <f>IF([2]自有船应收租金!AB1131="","",[2]自有船应收租金!AB1131)</f>
        <v>107400</v>
      </c>
      <c r="I1189" s="86" t="str">
        <f>[2]自有船应收租金!Y1131</f>
        <v>1.25%佣金</v>
      </c>
    </row>
    <row r="1190" s="59" customFormat="1" ht="12" customHeight="1" spans="2:9">
      <c r="B1190" s="82" t="str">
        <f>[2]自有船应收租金!B1132</f>
        <v>A KEIGA</v>
      </c>
      <c r="C1190" s="82" t="str">
        <f>[2]自有船应收租金!C1132</f>
        <v>DBR</v>
      </c>
      <c r="D1190" s="82" t="str">
        <f>[2]自有船应收租金!F1132</f>
        <v>第01期</v>
      </c>
      <c r="E1190" s="82" t="str">
        <f>[2]自有船应收租金!I1132</f>
        <v>2020.12.25-2021.01.09</v>
      </c>
      <c r="F1190" s="83">
        <f>[2]自有船应收租金!V1132</f>
        <v>0</v>
      </c>
      <c r="G1190" s="82">
        <f>[2]自有船应收租金!AA1132</f>
        <v>97350</v>
      </c>
      <c r="H1190" s="82">
        <f>IF([2]自有船应收租金!AB1132="","",[2]自有船应收租金!AB1132)</f>
        <v>97350</v>
      </c>
      <c r="I1190" s="86">
        <f>[2]自有船应收租金!Y1132</f>
        <v>0</v>
      </c>
    </row>
    <row r="1191" s="59" customFormat="1" ht="12" customHeight="1" spans="2:9">
      <c r="B1191" s="82" t="str">
        <f>[2]自有船应收租金!B1133</f>
        <v>ACACIA HAWK</v>
      </c>
      <c r="C1191" s="82" t="str">
        <f>[2]自有船应收租金!C1133</f>
        <v>CMS</v>
      </c>
      <c r="D1191" s="82" t="str">
        <f>[2]自有船应收租金!F1133</f>
        <v>第72期</v>
      </c>
      <c r="E1191" s="82" t="str">
        <f>[2]自有船应收租金!I1133</f>
        <v>2020.12.28-2021.01.12</v>
      </c>
      <c r="F1191" s="83">
        <f>[2]自有船应收租金!V1133</f>
        <v>0</v>
      </c>
      <c r="G1191" s="82">
        <f>[2]自有船应收租金!AA1133</f>
        <v>105542.465753425</v>
      </c>
      <c r="H1191" s="82">
        <f>IF([2]自有船应收租金!AB1133="","",[2]自有船应收租金!AB1133)</f>
        <v>105514.99</v>
      </c>
      <c r="I1191" s="86">
        <f>[2]自有船应收租金!Y1133</f>
        <v>0</v>
      </c>
    </row>
    <row r="1192" s="59" customFormat="1" ht="12" customHeight="1" spans="2:9">
      <c r="B1192" s="82" t="str">
        <f>[2]自有船应收租金!B1134</f>
        <v>ACACIA REI</v>
      </c>
      <c r="C1192" s="82" t="str">
        <f>[2]自有船应收租金!C1134</f>
        <v>STM</v>
      </c>
      <c r="D1192" s="82" t="str">
        <f>[2]自有船应收租金!F1134</f>
        <v>第09期</v>
      </c>
      <c r="E1192" s="82" t="str">
        <f>[2]自有船应收租金!I1134</f>
        <v>2020.12.29-2021.01.13</v>
      </c>
      <c r="F1192" s="83">
        <f>[2]自有船应收租金!V1134</f>
        <v>0</v>
      </c>
      <c r="G1192" s="82">
        <f>[2]自有船应收租金!AA1134</f>
        <v>181200</v>
      </c>
      <c r="H1192" s="82">
        <f>IF([2]自有船应收租金!AB1134="","",[2]自有船应收租金!AB1134)</f>
        <v>181200</v>
      </c>
      <c r="I1192" s="86">
        <f>[2]自有船应收租金!Y1134</f>
        <v>0</v>
      </c>
    </row>
    <row r="1193" s="59" customFormat="1" ht="12" customHeight="1" spans="2:9">
      <c r="B1193" s="82" t="str">
        <f>[2]自有船应收租金!B1135</f>
        <v>Heung-A Jakarta </v>
      </c>
      <c r="C1193" s="82" t="str">
        <f>[2]自有船应收租金!C1135</f>
        <v>PAN</v>
      </c>
      <c r="D1193" s="82" t="str">
        <f>[2]自有船应收租金!F1135</f>
        <v>第06期</v>
      </c>
      <c r="E1193" s="82" t="str">
        <f>[2]自有船应收租金!I1135</f>
        <v>2020.12.30-2021.01.14</v>
      </c>
      <c r="F1193" s="83">
        <f>[2]自有船应收租金!V1135</f>
        <v>0</v>
      </c>
      <c r="G1193" s="82">
        <f>[2]自有船应收租金!AA1135</f>
        <v>63190.31</v>
      </c>
      <c r="H1193" s="82">
        <f>IF([2]自有船应收租金!AB1135="","",[2]自有船应收租金!AB1135)</f>
        <v>63162.81</v>
      </c>
      <c r="I1193" s="86" t="str">
        <f>[2]自有船应收租金!Y1135</f>
        <v>船东费</v>
      </c>
    </row>
    <row r="1194" s="59" customFormat="1" ht="12" customHeight="1" spans="2:9">
      <c r="B1194" s="82" t="str">
        <f>[2]自有船应收租金!B1136</f>
        <v>ACACIA MAKOTO</v>
      </c>
      <c r="C1194" s="82" t="str">
        <f>[2]自有船应收租金!C1136</f>
        <v>STM</v>
      </c>
      <c r="D1194" s="82" t="str">
        <f>[2]自有船应收租金!F1136</f>
        <v>第62期</v>
      </c>
      <c r="E1194" s="82" t="str">
        <f>[2]自有船应收租金!I1136</f>
        <v>2020.12.30-2021.01.14</v>
      </c>
      <c r="F1194" s="83">
        <f>[2]自有船应收租金!V1136</f>
        <v>0</v>
      </c>
      <c r="G1194" s="82">
        <f>[2]自有船应收租金!AA1136</f>
        <v>166200</v>
      </c>
      <c r="H1194" s="82">
        <f>IF([2]自有船应收租金!AB1136="","",[2]自有船应收租金!AB1136)</f>
        <v>166200</v>
      </c>
      <c r="I1194" s="86">
        <f>[2]自有船应收租金!Y1136</f>
        <v>0</v>
      </c>
    </row>
    <row r="1195" s="59" customFormat="1" ht="12" customHeight="1" spans="2:9">
      <c r="B1195" s="82" t="str">
        <f>[2]自有船应收租金!B1137</f>
        <v>Heung-A Manila</v>
      </c>
      <c r="C1195" s="82" t="str">
        <f>[2]自有船应收租金!C1137</f>
        <v>MIS</v>
      </c>
      <c r="D1195" s="82" t="str">
        <f>[2]自有船应收租金!F1137</f>
        <v>第05期</v>
      </c>
      <c r="E1195" s="82" t="str">
        <f>[2]自有船应收租金!I1137</f>
        <v>2020.12.30-2021.01.14</v>
      </c>
      <c r="F1195" s="83">
        <f>[2]自有船应收租金!V1137</f>
        <v>0</v>
      </c>
      <c r="G1195" s="82">
        <f>[2]自有船应收租金!AA1137</f>
        <v>62024.3808219178</v>
      </c>
      <c r="H1195" s="82">
        <f>IF([2]自有船应收租金!AB1137="","",[2]自有船应收租金!AB1137)</f>
        <v>62006.84</v>
      </c>
      <c r="I1195" s="86" t="str">
        <f>[2]自有船应收租金!Y1137</f>
        <v>1.25%佣金/船东费</v>
      </c>
    </row>
    <row r="1196" s="59" customFormat="1" ht="12" customHeight="1" spans="2:9">
      <c r="B1196" s="82" t="str">
        <f>[2]自有船应收租金!B1138</f>
        <v>JRS CARINA</v>
      </c>
      <c r="C1196" s="82" t="str">
        <f>[2]自有船应收租金!C1138</f>
        <v>CCL</v>
      </c>
      <c r="D1196" s="82" t="str">
        <f>[2]自有船应收租金!F1138</f>
        <v>第62期</v>
      </c>
      <c r="E1196" s="82" t="str">
        <f>[2]自有船应收租金!I1138</f>
        <v>2020.12.31-2021.01.15</v>
      </c>
      <c r="F1196" s="83">
        <f>[2]自有船应收租金!V1138</f>
        <v>0</v>
      </c>
      <c r="G1196" s="82">
        <f>[2]自有船应收租金!AA1138</f>
        <v>109881.46</v>
      </c>
      <c r="H1196" s="82">
        <f>IF([2]自有船应收租金!AB1138="","",[2]自有船应收租金!AB1138)</f>
        <v>109873.95</v>
      </c>
      <c r="I1196" s="86" t="str">
        <f>[2]自有船应收租金!Y1138</f>
        <v>船东费</v>
      </c>
    </row>
    <row r="1197" s="59" customFormat="1" ht="12" customHeight="1" spans="2:9">
      <c r="B1197" s="82" t="str">
        <f>[2]自有船应收租金!B1139</f>
        <v>ACACIA ARIES</v>
      </c>
      <c r="C1197" s="82" t="str">
        <f>[2]自有船应收租金!C1139</f>
        <v>STM</v>
      </c>
      <c r="D1197" s="82" t="str">
        <f>[2]自有船应收租金!F1139</f>
        <v>第22期</v>
      </c>
      <c r="E1197" s="82" t="str">
        <f>[2]自有船应收租金!I1139</f>
        <v>2020.12.31-2021.01.15</v>
      </c>
      <c r="F1197" s="83">
        <f>[2]自有船应收租金!V1139</f>
        <v>0</v>
      </c>
      <c r="G1197" s="82">
        <f>[2]自有船应收租金!AA1139</f>
        <v>83150</v>
      </c>
      <c r="H1197" s="82">
        <f>IF([2]自有船应收租金!AB1139="","",[2]自有船应收租金!AB1139)</f>
        <v>83150</v>
      </c>
      <c r="I1197" s="86">
        <f>[2]自有船应收租金!Y1139</f>
        <v>0</v>
      </c>
    </row>
    <row r="1198" s="59" customFormat="1" ht="12" customHeight="1" spans="2:9">
      <c r="B1198" s="82" t="str">
        <f>[2]自有船应收租金!B1140</f>
        <v>A ROKU</v>
      </c>
      <c r="C1198" s="82" t="str">
        <f>[2]自有船应收租金!C1140</f>
        <v>TSL</v>
      </c>
      <c r="D1198" s="82" t="str">
        <f>[2]自有船应收租金!F1140</f>
        <v>第05期</v>
      </c>
      <c r="E1198" s="82" t="str">
        <f>[2]自有船应收租金!I1140</f>
        <v>2021.01.01-2021.01.16</v>
      </c>
      <c r="F1198" s="83">
        <f>[2]自有船应收租金!V1140</f>
        <v>0</v>
      </c>
      <c r="G1198" s="82">
        <f>[2]自有船应收租金!AA1140</f>
        <v>82715</v>
      </c>
      <c r="H1198" s="82">
        <f>IF([2]自有船应收租金!AB1140="","",[2]自有船应收租金!AB1140)</f>
        <v>82697.48</v>
      </c>
      <c r="I1198" s="86" t="str">
        <f>[2]自有船应收租金!Y1140</f>
        <v>1.25%佣金/停租（2020.11.25-11.30 5.22天）</v>
      </c>
    </row>
    <row r="1199" s="59" customFormat="1" ht="12" customHeight="1" spans="2:9">
      <c r="B1199" s="82" t="str">
        <f>[2]自有船应收租金!B1141</f>
        <v>A FUKU</v>
      </c>
      <c r="C1199" s="82" t="str">
        <f>[2]自有船应收租金!C1141</f>
        <v>TSL</v>
      </c>
      <c r="D1199" s="82" t="str">
        <f>[2]自有船应收租金!F1141</f>
        <v>第07期</v>
      </c>
      <c r="E1199" s="82" t="str">
        <f>[2]自有船应收租金!I1141</f>
        <v>2021.01.01-2021.01.16</v>
      </c>
      <c r="F1199" s="83">
        <f>[2]自有船应收租金!V1141</f>
        <v>0</v>
      </c>
      <c r="G1199" s="82">
        <f>[2]自有船应收租金!AA1141</f>
        <v>104287.5</v>
      </c>
      <c r="H1199" s="82">
        <f>IF([2]自有船应收租金!AB1141="","",[2]自有船应收租金!AB1141)</f>
        <v>104269.98</v>
      </c>
      <c r="I1199" s="86" t="str">
        <f>[2]自有船应收租金!Y1141</f>
        <v>1.25%佣金</v>
      </c>
    </row>
    <row r="1200" s="59" customFormat="1" ht="12" customHeight="1" spans="2:9">
      <c r="B1200" s="82" t="str">
        <f>[2]自有船应收租金!B1142</f>
        <v>A KIBO</v>
      </c>
      <c r="C1200" s="82" t="str">
        <f>[2]自有船应收租金!C1142</f>
        <v>GMS</v>
      </c>
      <c r="D1200" s="82" t="str">
        <f>[2]自有船应收租金!F1142</f>
        <v>第03期</v>
      </c>
      <c r="E1200" s="82" t="str">
        <f>[2]自有船应收租金!I1142</f>
        <v>2021.01.01-2021.01.16</v>
      </c>
      <c r="F1200" s="83">
        <f>[2]自有船应收租金!V1142</f>
        <v>0</v>
      </c>
      <c r="G1200" s="82">
        <f>[2]自有船应收租金!AA1142</f>
        <v>171243.75</v>
      </c>
      <c r="H1200" s="82">
        <f>IF([2]自有船应收租金!AB1142="","",[2]自有船应收租金!AB1142)</f>
        <v>171243.75</v>
      </c>
      <c r="I1200" s="86" t="str">
        <f>[2]自有船应收租金!Y1142</f>
        <v>1.25%佣金</v>
      </c>
    </row>
    <row r="1201" s="59" customFormat="1" ht="12" customHeight="1" spans="2:9">
      <c r="B1201" s="82" t="str">
        <f>[2]自有船应收租金!B1143</f>
        <v>ACACIA VIRGO</v>
      </c>
      <c r="C1201" s="82" t="str">
        <f>[2]自有船应收租金!C1143</f>
        <v>SCP</v>
      </c>
      <c r="D1201" s="82" t="str">
        <f>[2]自有船应收租金!F1143</f>
        <v>第10期</v>
      </c>
      <c r="E1201" s="82" t="str">
        <f>[2]自有船应收租金!I1143</f>
        <v>2021.01.02-2021.01.17</v>
      </c>
      <c r="F1201" s="83">
        <f>[2]自有船应收租金!V1143</f>
        <v>0</v>
      </c>
      <c r="G1201" s="82">
        <f>[2]自有船应收租金!AA1143</f>
        <v>81884.8024657534</v>
      </c>
      <c r="H1201" s="82">
        <f>IF([2]自有船应收租金!AB1143="","",[2]自有船应收租金!AB1143)</f>
        <v>81884.8</v>
      </c>
      <c r="I1201" s="86" t="str">
        <f>[2]自有船应收租金!Y1143</f>
        <v>1.25%佣金/停租2020.11.09 0.55天，2020.12.7 0.62天/收回停租预估</v>
      </c>
    </row>
    <row r="1202" s="59" customFormat="1" ht="12" customHeight="1" spans="2:9">
      <c r="B1202" s="82" t="str">
        <f>[2]自有船应收租金!B1144</f>
        <v>ACACIA WA</v>
      </c>
      <c r="C1202" s="82" t="str">
        <f>[2]自有船应收租金!C1144</f>
        <v>STM</v>
      </c>
      <c r="D1202" s="82" t="str">
        <f>[2]自有船应收租金!F1144</f>
        <v>第05期</v>
      </c>
      <c r="E1202" s="82" t="str">
        <f>[2]自有船应收租金!I1144</f>
        <v>2021.01.04-2021.01.19</v>
      </c>
      <c r="F1202" s="83">
        <f>[2]自有船应收租金!V1144</f>
        <v>0</v>
      </c>
      <c r="G1202" s="82">
        <f>[2]自有船应收租金!AA1144</f>
        <v>105700</v>
      </c>
      <c r="H1202" s="82">
        <f>IF([2]自有船应收租金!AB1144="","",[2]自有船应收租金!AB1144)</f>
        <v>105700</v>
      </c>
      <c r="I1202" s="86">
        <f>[2]自有船应收租金!Y1144</f>
        <v>0</v>
      </c>
    </row>
    <row r="1203" s="59" customFormat="1" ht="12" customHeight="1" spans="2:9">
      <c r="B1203" s="82" t="str">
        <f>[2]自有船应收租金!B1145</f>
        <v>JRS CORVUS</v>
      </c>
      <c r="C1203" s="82" t="str">
        <f>[2]自有船应收租金!C1145</f>
        <v>STM</v>
      </c>
      <c r="D1203" s="82" t="str">
        <f>[2]自有船应收租金!F1145</f>
        <v>第02期</v>
      </c>
      <c r="E1203" s="82" t="str">
        <f>[2]自有船应收租金!I1145</f>
        <v>2021.01.04-2021.01.19</v>
      </c>
      <c r="F1203" s="83">
        <f>[2]自有船应收租金!V1145</f>
        <v>0</v>
      </c>
      <c r="G1203" s="82">
        <f>[2]自有船应收租金!AA1145</f>
        <v>105700</v>
      </c>
      <c r="H1203" s="82">
        <f>IF([2]自有船应收租金!AB1145="","",[2]自有船应收租金!AB1145)</f>
        <v>105700</v>
      </c>
      <c r="I1203" s="86">
        <f>[2]自有船应收租金!Y1145</f>
        <v>0</v>
      </c>
    </row>
    <row r="1204" s="59" customFormat="1" ht="12" customHeight="1" spans="2:9">
      <c r="B1204" s="82" t="str">
        <f>[2]自有船应收租金!B1146</f>
        <v>LISBOA</v>
      </c>
      <c r="C1204" s="82" t="str">
        <f>[2]自有船应收租金!C1146</f>
        <v>STM</v>
      </c>
      <c r="D1204" s="82" t="str">
        <f>[2]自有船应收租金!F1146</f>
        <v>第01期</v>
      </c>
      <c r="E1204" s="82" t="str">
        <f>[2]自有船应收租金!I1146</f>
        <v>2021.01.02-2021.01.17</v>
      </c>
      <c r="F1204" s="83">
        <f>[2]自有船应收租金!V1146</f>
        <v>0</v>
      </c>
      <c r="G1204" s="82">
        <f>[2]自有船应收租金!AA1146</f>
        <v>267232.479</v>
      </c>
      <c r="H1204" s="82">
        <f>IF([2]自有船应收租金!AB1146="","",[2]自有船应收租金!AB1146)</f>
        <v>267232.48</v>
      </c>
      <c r="I1204" s="86">
        <f>[2]自有船应收租金!Y1146</f>
        <v>0</v>
      </c>
    </row>
    <row r="1205" s="59" customFormat="1" ht="12" customHeight="1" spans="2:9">
      <c r="B1205" s="82" t="str">
        <f>[2]自有船应收租金!B1147</f>
        <v>ACACIA TAURUS</v>
      </c>
      <c r="C1205" s="82" t="str">
        <f>[2]自有船应收租金!C1147</f>
        <v>DWS</v>
      </c>
      <c r="D1205" s="82" t="str">
        <f>[2]自有船应收租金!F1147</f>
        <v>第05期</v>
      </c>
      <c r="E1205" s="82" t="str">
        <f>[2]自有船应收租金!I1147</f>
        <v>2021.01.05-2021.01.15</v>
      </c>
      <c r="F1205" s="83">
        <f>[2]自有船应收租金!V1147</f>
        <v>0</v>
      </c>
      <c r="G1205" s="82">
        <f>[2]自有船应收租金!AA1147</f>
        <v>52394.5205479452</v>
      </c>
      <c r="H1205" s="82">
        <f>IF([2]自有船应收租金!AB1147="","",[2]自有船应收租金!AB1147)</f>
        <v>52356.99</v>
      </c>
      <c r="I1205" s="86">
        <f>[2]自有船应收租金!Y1147</f>
        <v>0</v>
      </c>
    </row>
    <row r="1206" s="59" customFormat="1" ht="12" customHeight="1" spans="2:9">
      <c r="B1206" s="82" t="str">
        <f>[2]自有船应收租金!B1148</f>
        <v>Heung-A Singapore</v>
      </c>
      <c r="C1206" s="82" t="str">
        <f>[2]自有船应收租金!C1148</f>
        <v>NS</v>
      </c>
      <c r="D1206" s="82" t="str">
        <f>[2]自有船应收租金!F1148</f>
        <v>第04期</v>
      </c>
      <c r="E1206" s="82" t="str">
        <f>[2]自有船应收租金!I1148</f>
        <v>2021.01.05-2021.01.20</v>
      </c>
      <c r="F1206" s="83">
        <f>[2]自有船应收租金!V1148</f>
        <v>0</v>
      </c>
      <c r="G1206" s="82">
        <f>[2]自有船应收租金!AA1148</f>
        <v>93968.75</v>
      </c>
      <c r="H1206" s="82">
        <f>IF([2]自有船应收租金!AB1148="","",[2]自有船应收租金!AB1148)</f>
        <v>93931.22</v>
      </c>
      <c r="I1206" s="86" t="str">
        <f>[2]自有船应收租金!Y1148</f>
        <v>1.25%佣金</v>
      </c>
    </row>
    <row r="1207" s="59" customFormat="1" ht="12" customHeight="1" spans="2:9">
      <c r="B1207" s="82" t="str">
        <f>[2]自有船应收租金!B1149</f>
        <v>Contship Day</v>
      </c>
      <c r="C1207" s="82" t="str">
        <f>[2]自有船应收租金!C1149</f>
        <v>APL</v>
      </c>
      <c r="D1207" s="82" t="str">
        <f>[2]自有船应收租金!F1149</f>
        <v>第05期</v>
      </c>
      <c r="E1207" s="82" t="str">
        <f>[2]自有船应收租金!I1149</f>
        <v>2021.01.05-2021.01.20</v>
      </c>
      <c r="F1207" s="83">
        <f>[2]自有船应收租金!V1149</f>
        <v>0</v>
      </c>
      <c r="G1207" s="82">
        <f>[2]自有船应收租金!AA1149</f>
        <v>61014.0883561644</v>
      </c>
      <c r="H1207" s="82">
        <f>IF([2]自有船应收租金!AB1149="","",[2]自有船应收租金!AB1149)</f>
        <v>56320.32</v>
      </c>
      <c r="I1207" s="86" t="str">
        <f>[2]自有船应收租金!Y1149</f>
        <v>油样检测费/原船东费用</v>
      </c>
    </row>
    <row r="1208" s="59" customFormat="1" ht="12" customHeight="1" spans="2:9">
      <c r="B1208" s="82" t="str">
        <f>[2]自有船应收租金!B1150</f>
        <v>Contship Day</v>
      </c>
      <c r="C1208" s="82" t="str">
        <f>[2]自有船应收租金!C1150</f>
        <v>APL</v>
      </c>
      <c r="D1208" s="82" t="str">
        <f>[2]自有船应收租金!F1150</f>
        <v>第05期</v>
      </c>
      <c r="E1208" s="82" t="str">
        <f>[2]自有船应收租金!I1150</f>
        <v>2021.01.05-2021.01.20</v>
      </c>
      <c r="F1208" s="83">
        <f>[2]自有船应收租金!V1150</f>
        <v>0</v>
      </c>
      <c r="G1208" s="82">
        <f>[2]自有船应收租金!AA1150</f>
        <v>15831.48</v>
      </c>
      <c r="H1208" s="82" t="str">
        <f>IF([2]自有船应收租金!AB1150="","",[2]自有船应收租金!AB1150)</f>
        <v/>
      </c>
      <c r="I1208" s="86" t="str">
        <f>[2]自有船应收租金!Y1150</f>
        <v>向原船东收回费用</v>
      </c>
    </row>
    <row r="1209" s="59" customFormat="1" ht="12" customHeight="1" spans="2:9">
      <c r="B1209" s="82" t="str">
        <f>[2]自有船应收租金!B1151</f>
        <v>ACACIA LAN</v>
      </c>
      <c r="C1209" s="82" t="str">
        <f>[2]自有船应收租金!C1151</f>
        <v>STM</v>
      </c>
      <c r="D1209" s="82" t="str">
        <f>[2]自有船应收租金!F1151</f>
        <v>第28期</v>
      </c>
      <c r="E1209" s="82" t="str">
        <f>[2]自有船应收租金!I1151</f>
        <v>2021.01.06-2021.01.21</v>
      </c>
      <c r="F1209" s="83">
        <f>[2]自有船应收租金!V1151</f>
        <v>0</v>
      </c>
      <c r="G1209" s="82">
        <f>[2]自有船应收租金!AA1151</f>
        <v>72144.08</v>
      </c>
      <c r="H1209" s="82">
        <f>IF([2]自有船应收租金!AB1151="","",[2]自有船应收租金!AB1151)</f>
        <v>72144.08</v>
      </c>
      <c r="I1209" s="86" t="str">
        <f>[2]自有船应收租金!Y1151</f>
        <v>停租釡山换船员2020.11.12 0.88917天/2020/12/06 威海换船员1.35天</v>
      </c>
    </row>
    <row r="1210" s="59" customFormat="1" ht="12" customHeight="1" spans="2:9">
      <c r="B1210" s="82" t="str">
        <f>[2]自有船应收租金!B1152</f>
        <v>ACACIA MING</v>
      </c>
      <c r="C1210" s="82" t="str">
        <f>[2]自有船应收租金!C1152</f>
        <v>TCL</v>
      </c>
      <c r="D1210" s="82" t="str">
        <f>[2]自有船应收租金!F1152</f>
        <v>第05期</v>
      </c>
      <c r="E1210" s="82" t="str">
        <f>[2]自有船应收租金!I1152</f>
        <v>2021.01.08-2021.01.23</v>
      </c>
      <c r="F1210" s="83">
        <f>[2]自有船应收租金!V1152</f>
        <v>0</v>
      </c>
      <c r="G1210" s="82">
        <f>[2]自有船应收租金!AA1152</f>
        <v>87600</v>
      </c>
      <c r="H1210" s="82">
        <f>IF([2]自有船应收租金!AB1152="","",[2]自有船应收租金!AB1152)</f>
        <v>87559.96</v>
      </c>
      <c r="I1210" s="86">
        <f>[2]自有船应收租金!Y1152</f>
        <v>0</v>
      </c>
    </row>
    <row r="1211" s="59" customFormat="1" ht="12" customHeight="1" spans="2:9">
      <c r="B1211" s="82" t="str">
        <f>[2]自有船应收租金!B1153</f>
        <v>A KOU</v>
      </c>
      <c r="C1211" s="82" t="str">
        <f>[2]自有船应收租金!C1153</f>
        <v>KMTC</v>
      </c>
      <c r="D1211" s="82" t="str">
        <f>[2]自有船应收租金!F1153</f>
        <v>第09期</v>
      </c>
      <c r="E1211" s="82" t="str">
        <f>[2]自有船应收租金!I1153</f>
        <v>2021.01.08-2021.01.23</v>
      </c>
      <c r="F1211" s="83">
        <f>[2]自有船应收租金!V1153</f>
        <v>0</v>
      </c>
      <c r="G1211" s="82">
        <f>[2]自有船应收租金!AA1153</f>
        <v>107400</v>
      </c>
      <c r="H1211" s="82">
        <f>IF([2]自有船应收租金!AB1153="","",[2]自有船应收租金!AB1153)</f>
        <v>107400</v>
      </c>
      <c r="I1211" s="86" t="str">
        <f>[2]自有船应收租金!Y1153</f>
        <v>1.25%佣金</v>
      </c>
    </row>
    <row r="1212" s="59" customFormat="1" ht="12" customHeight="1" spans="2:9">
      <c r="B1212" s="82" t="str">
        <f>[2]自有船应收租金!B1154</f>
        <v>ACACIA LIBRA</v>
      </c>
      <c r="C1212" s="82" t="str">
        <f>[2]自有船应收租金!C1154</f>
        <v>COSCO</v>
      </c>
      <c r="D1212" s="82" t="str">
        <f>[2]自有船应收租金!F1154</f>
        <v>第09期</v>
      </c>
      <c r="E1212" s="82" t="str">
        <f>[2]自有船应收租金!I1154</f>
        <v>2021.01.08-2021.01.10</v>
      </c>
      <c r="F1212" s="83">
        <f>[2]自有船应收租金!V1154</f>
        <v>-6658.43</v>
      </c>
      <c r="G1212" s="82">
        <f>[2]自有船应收租金!AA1154</f>
        <v>17853.43</v>
      </c>
      <c r="H1212" s="82">
        <f>IF([2]自有船应收租金!AB1154="","",[2]自有船应收租金!AB1154)</f>
        <v>17853.43</v>
      </c>
      <c r="I1212" s="86" t="str">
        <f>[2]自有船应收租金!Y1154</f>
        <v>船员劳务费9-11月</v>
      </c>
    </row>
    <row r="1213" s="59" customFormat="1" ht="12" customHeight="1" spans="2:9">
      <c r="B1213" s="82" t="str">
        <f>[2]自有船应收租金!B1155</f>
        <v>ACACIA LIBRA</v>
      </c>
      <c r="C1213" s="82" t="str">
        <f>[2]自有船应收租金!C1155</f>
        <v>COSCO</v>
      </c>
      <c r="D1213" s="82" t="str">
        <f>[2]自有船应收租金!F1155</f>
        <v>第09期</v>
      </c>
      <c r="E1213" s="82" t="str">
        <f>[2]自有船应收租金!I1155</f>
        <v>2021.01.10-2021.01.23</v>
      </c>
      <c r="F1213" s="83">
        <f>[2]自有船应收租金!V1155</f>
        <v>0</v>
      </c>
      <c r="G1213" s="82">
        <f>[2]自有船应收租金!AA1155</f>
        <v>124735</v>
      </c>
      <c r="H1213" s="82">
        <f>IF([2]自有船应收租金!AB1155="","",[2]自有船应收租金!AB1155)</f>
        <v>124733.06</v>
      </c>
      <c r="I1213" s="86">
        <f>[2]自有船应收租金!Y1155</f>
        <v>0</v>
      </c>
    </row>
    <row r="1214" s="59" customFormat="1" ht="12" customHeight="1" spans="2:9">
      <c r="B1214" s="82" t="str">
        <f>[2]自有船应收租金!B1156</f>
        <v>LISBOA</v>
      </c>
      <c r="C1214" s="82" t="str">
        <f>[2]自有船应收租金!C1156</f>
        <v>STM</v>
      </c>
      <c r="D1214" s="82" t="str">
        <f>[2]自有船应收租金!F1156</f>
        <v>第02期</v>
      </c>
      <c r="E1214" s="82" t="str">
        <f>[2]自有船应收租金!I1156</f>
        <v>2021.01.17-2021.02.01</v>
      </c>
      <c r="F1214" s="83">
        <f>[2]自有船应收租金!V1156</f>
        <v>0</v>
      </c>
      <c r="G1214" s="82">
        <f>[2]自有船应收租金!AA1156</f>
        <v>86575.246</v>
      </c>
      <c r="H1214" s="82">
        <f>IF([2]自有船应收租金!AB1156="","",[2]自有船应收租金!AB1156)</f>
        <v>86575.23</v>
      </c>
      <c r="I1214" s="86" t="str">
        <f>[2]自有船应收租金!Y1156</f>
        <v>停租机损事故2020.12.07 3.54583天</v>
      </c>
    </row>
    <row r="1215" s="59" customFormat="1" ht="12" customHeight="1" spans="2:9">
      <c r="B1215" s="82" t="str">
        <f>[2]自有船应收租金!B1157</f>
        <v>A KEIGA</v>
      </c>
      <c r="C1215" s="82" t="str">
        <f>[2]自有船应收租金!C1157</f>
        <v>DBR</v>
      </c>
      <c r="D1215" s="82" t="str">
        <f>[2]自有船应收租金!F1157</f>
        <v>第02期</v>
      </c>
      <c r="E1215" s="82" t="str">
        <f>[2]自有船应收租金!I1157</f>
        <v>2021.01.09-2021.01.24</v>
      </c>
      <c r="F1215" s="83">
        <f>[2]自有船应收租金!V1157</f>
        <v>0</v>
      </c>
      <c r="G1215" s="82">
        <f>[2]自有船应收租金!AA1157</f>
        <v>174861.2859</v>
      </c>
      <c r="H1215" s="82">
        <f>IF([2]自有船应收租金!AB1157="","",[2]自有船应收租金!AB1157)</f>
        <v>174861.29</v>
      </c>
      <c r="I1215" s="86">
        <f>[2]自有船应收租金!Y1157</f>
        <v>0</v>
      </c>
    </row>
    <row r="1216" s="59" customFormat="1" ht="12" customHeight="1" spans="2:9">
      <c r="B1216" s="82" t="str">
        <f>[2]自有船应收租金!B1158</f>
        <v>A MIZUHO</v>
      </c>
      <c r="C1216" s="82" t="str">
        <f>[2]自有船应收租金!C1158</f>
        <v>SNL</v>
      </c>
      <c r="D1216" s="82" t="str">
        <f>[2]自有船应收租金!F1158</f>
        <v>第01期</v>
      </c>
      <c r="E1216" s="82" t="str">
        <f>[2]自有船应收租金!I1158</f>
        <v>2021.01.11-2021.01.16</v>
      </c>
      <c r="F1216" s="83">
        <f>[2]自有船应收租金!V1158</f>
        <v>0</v>
      </c>
      <c r="G1216" s="82">
        <f>[2]自有船应收租金!AA1158</f>
        <v>50266.6666666667</v>
      </c>
      <c r="H1216" s="82">
        <f>IF([2]自有船应收租金!AB1158="","",[2]自有船应收租金!AB1158)</f>
        <v>50226.71</v>
      </c>
      <c r="I1216" s="86">
        <f>[2]自有船应收租金!Y1158</f>
        <v>0</v>
      </c>
    </row>
    <row r="1217" s="59" customFormat="1" ht="12" customHeight="1" spans="2:9">
      <c r="B1217" s="82" t="str">
        <f>[2]自有船应收租金!B1159</f>
        <v>ACACIA HAWK</v>
      </c>
      <c r="C1217" s="82" t="str">
        <f>[2]自有船应收租金!C1159</f>
        <v>CMS</v>
      </c>
      <c r="D1217" s="82" t="str">
        <f>[2]自有船应收租金!F1159</f>
        <v>第73期</v>
      </c>
      <c r="E1217" s="82" t="str">
        <f>[2]自有船应收租金!I1159</f>
        <v>2021.01.12-2021.01.27</v>
      </c>
      <c r="F1217" s="83">
        <f>[2]自有船应收租金!V1159</f>
        <v>0</v>
      </c>
      <c r="G1217" s="82">
        <f>[2]自有船应收租金!AA1159</f>
        <v>105542.465753425</v>
      </c>
      <c r="H1217" s="82">
        <f>IF([2]自有船应收租金!AB1159="","",[2]自有船应收租金!AB1159)</f>
        <v>105515.01</v>
      </c>
      <c r="I1217" s="86">
        <f>[2]自有船应收租金!Y1159</f>
        <v>0</v>
      </c>
    </row>
    <row r="1218" s="59" customFormat="1" ht="12" customHeight="1" spans="2:9">
      <c r="B1218" s="82" t="str">
        <f>[2]自有船应收租金!B1160</f>
        <v>ACACIA REI</v>
      </c>
      <c r="C1218" s="82" t="str">
        <f>[2]自有船应收租金!C1160</f>
        <v>STM</v>
      </c>
      <c r="D1218" s="82" t="str">
        <f>[2]自有船应收租金!F1160</f>
        <v>第10期</v>
      </c>
      <c r="E1218" s="82" t="str">
        <f>[2]自有船应收租金!I1160</f>
        <v>2021.01.13-2021.01.28</v>
      </c>
      <c r="F1218" s="83">
        <f>[2]自有船应收租金!V1160</f>
        <v>0</v>
      </c>
      <c r="G1218" s="82">
        <f>[2]自有船应收租金!AA1160</f>
        <v>181200</v>
      </c>
      <c r="H1218" s="82">
        <f>IF([2]自有船应收租金!AB1160="","",[2]自有船应收租金!AB1160)</f>
        <v>181200</v>
      </c>
      <c r="I1218" s="86">
        <f>[2]自有船应收租金!Y1160</f>
        <v>0</v>
      </c>
    </row>
    <row r="1219" s="59" customFormat="1" ht="12" customHeight="1" spans="2:9">
      <c r="B1219" s="82" t="str">
        <f>[2]自有船应收租金!B1161</f>
        <v>Heung-A Jakarta </v>
      </c>
      <c r="C1219" s="82" t="str">
        <f>[2]自有船应收租金!C1161</f>
        <v>PAN</v>
      </c>
      <c r="D1219" s="82" t="str">
        <f>[2]自有船应收租金!F1161</f>
        <v>第07期</v>
      </c>
      <c r="E1219" s="82" t="str">
        <f>[2]自有船应收租金!I1161</f>
        <v>2021.01.14-2021.01.29</v>
      </c>
      <c r="F1219" s="83">
        <f>[2]自有船应收租金!V1161</f>
        <v>0</v>
      </c>
      <c r="G1219" s="82">
        <f>[2]自有船应收租金!AA1161</f>
        <v>73204.87</v>
      </c>
      <c r="H1219" s="82">
        <f>IF([2]自有船应收租金!AB1161="","",[2]自有船应收租金!AB1161)</f>
        <v>73177.39</v>
      </c>
      <c r="I1219" s="86" t="str">
        <f>[2]自有船应收租金!Y1161</f>
        <v>船东费</v>
      </c>
    </row>
    <row r="1220" s="59" customFormat="1" ht="12" customHeight="1" spans="2:9">
      <c r="B1220" s="82" t="str">
        <f>[2]自有船应收租金!B1162</f>
        <v>ACACIA MAKOTO</v>
      </c>
      <c r="C1220" s="82" t="str">
        <f>[2]自有船应收租金!C1162</f>
        <v>STM</v>
      </c>
      <c r="D1220" s="82" t="str">
        <f>[2]自有船应收租金!F1162</f>
        <v>第63期</v>
      </c>
      <c r="E1220" s="82" t="str">
        <f>[2]自有船应收租金!I1162</f>
        <v>2021.01.14-2021.01.29</v>
      </c>
      <c r="F1220" s="83">
        <f>[2]自有船应收租金!V1162</f>
        <v>0</v>
      </c>
      <c r="G1220" s="82">
        <f>[2]自有船应收租金!AA1162</f>
        <v>133593.65</v>
      </c>
      <c r="H1220" s="82">
        <f>IF([2]自有船应收租金!AB1162="","",[2]自有船应收租金!AB1162)</f>
        <v>133593.65</v>
      </c>
      <c r="I1220" s="86" t="str">
        <f>[2]自有船应收租金!Y1162</f>
        <v>停租电罗经故障2020/12/06 1.30958天/2020.10.29釜山更换船员0.66667天</v>
      </c>
    </row>
    <row r="1221" s="59" customFormat="1" ht="12" customHeight="1" spans="2:9">
      <c r="B1221" s="82" t="str">
        <f>[2]自有船应收租金!B1163</f>
        <v>Heung-A Manila</v>
      </c>
      <c r="C1221" s="82" t="str">
        <f>[2]自有船应收租金!C1163</f>
        <v>MIS</v>
      </c>
      <c r="D1221" s="82" t="str">
        <f>[2]自有船应收租金!F1163</f>
        <v>第06期</v>
      </c>
      <c r="E1221" s="82" t="str">
        <f>[2]自有船应收租金!I1163</f>
        <v>2021.01.14-2021.01.29</v>
      </c>
      <c r="F1221" s="83">
        <f>[2]自有船应收租金!V1163</f>
        <v>0</v>
      </c>
      <c r="G1221" s="82">
        <f>[2]自有船应收租金!AA1163</f>
        <v>81454.2808219178</v>
      </c>
      <c r="H1221" s="82">
        <f>IF([2]自有船应收租金!AB1163="","",[2]自有船应收租金!AB1163)</f>
        <v>81436.82</v>
      </c>
      <c r="I1221" s="86" t="str">
        <f>[2]自有船应收租金!Y1163</f>
        <v>1.25%佣金/供船备用金</v>
      </c>
    </row>
    <row r="1222" s="59" customFormat="1" ht="12" customHeight="1" spans="2:9">
      <c r="B1222" s="82" t="str">
        <f>[2]自有船应收租金!B1164</f>
        <v>A FUJI</v>
      </c>
      <c r="C1222" s="82" t="str">
        <f>[2]自有船应收租金!C1164</f>
        <v>APL</v>
      </c>
      <c r="D1222" s="82" t="str">
        <f>[2]自有船应收租金!F1164</f>
        <v>第01期</v>
      </c>
      <c r="E1222" s="82" t="str">
        <f>[2]自有船应收租金!I1164</f>
        <v>2021.01.14-2021.01.29</v>
      </c>
      <c r="F1222" s="83">
        <f>[2]自有船应收租金!V1164</f>
        <v>0</v>
      </c>
      <c r="G1222" s="82">
        <f>[2]自有船应收租金!AA1164</f>
        <v>246900</v>
      </c>
      <c r="H1222" s="82">
        <f>IF([2]自有船应收租金!AB1164="","",[2]自有船应收租金!AB1164)</f>
        <v>246892.52</v>
      </c>
      <c r="I1222" s="86" t="str">
        <f>[2]自有船应收租金!Y1164</f>
        <v>油样检测费</v>
      </c>
    </row>
    <row r="1223" s="59" customFormat="1" ht="12" customHeight="1" spans="2:9">
      <c r="B1223" s="82" t="str">
        <f>[2]自有船应收租金!B1165</f>
        <v>ACACIA TAURUS</v>
      </c>
      <c r="C1223" s="82" t="str">
        <f>[2]自有船应收租金!C1165</f>
        <v>DWS</v>
      </c>
      <c r="D1223" s="82" t="str">
        <f>[2]自有船应收租金!F1165</f>
        <v>第06期</v>
      </c>
      <c r="E1223" s="82" t="str">
        <f>[2]自有船应收租金!I1165</f>
        <v>2021.01.15-2021.01.30</v>
      </c>
      <c r="F1223" s="83">
        <f>[2]自有船应收租金!V1165</f>
        <v>0</v>
      </c>
      <c r="G1223" s="82">
        <f>[2]自有船应收租金!AA1165</f>
        <v>81591.7808219178</v>
      </c>
      <c r="H1223" s="82">
        <f>IF([2]自有船应收租金!AB1165="","",[2]自有船应收租金!AB1165)</f>
        <v>81554.31</v>
      </c>
      <c r="I1223" s="86">
        <f>[2]自有船应收租金!Y1165</f>
        <v>0</v>
      </c>
    </row>
    <row r="1224" s="59" customFormat="1" ht="12" customHeight="1" spans="2:9">
      <c r="B1224" s="82" t="str">
        <f>[2]自有船应收租金!B1166</f>
        <v>A MIZUHO</v>
      </c>
      <c r="C1224" s="82" t="str">
        <f>[2]自有船应收租金!C1166</f>
        <v>SNL</v>
      </c>
      <c r="D1224" s="82" t="str">
        <f>[2]自有船应收租金!F1166</f>
        <v>prefinal</v>
      </c>
      <c r="E1224" s="82" t="str">
        <f>[2]自有船应收租金!I1166</f>
        <v>2021.01.16-2021.01.21</v>
      </c>
      <c r="F1224" s="83">
        <f>[2]自有船应收租金!V1166</f>
        <v>0</v>
      </c>
      <c r="G1224" s="82">
        <f>[2]自有船应收租金!AA1166</f>
        <v>76346.7831846154</v>
      </c>
      <c r="H1224" s="82">
        <f>IF([2]自有船应收租金!AB1166="","",[2]自有船应收租金!AB1166)</f>
        <v>76306.81</v>
      </c>
      <c r="I1224" s="86" t="str">
        <f>[2]自有船应收租金!Y1166</f>
        <v>交还船检验费</v>
      </c>
    </row>
    <row r="1225" s="59" customFormat="1" ht="12" customHeight="1" spans="2:9">
      <c r="B1225" s="82" t="str">
        <f>[2]自有船应收租金!B1167</f>
        <v>A MIZUHO</v>
      </c>
      <c r="C1225" s="82" t="str">
        <f>[2]自有船应收租金!C1167</f>
        <v>SNL</v>
      </c>
      <c r="D1225" s="82" t="str">
        <f>[2]自有船应收租金!F1167</f>
        <v>final</v>
      </c>
      <c r="E1225" s="82" t="str">
        <f>[2]自有船应收租金!I1167</f>
        <v>2021.01.16-2021.01.21</v>
      </c>
      <c r="F1225" s="83">
        <f>[2]自有船应收租金!V1167</f>
        <v>-1110</v>
      </c>
      <c r="G1225" s="82">
        <f>[2]自有船应收租金!AA1167</f>
        <v>4110</v>
      </c>
      <c r="H1225" s="82" t="str">
        <f>IF([2]自有船应收租金!AB1167="","",[2]自有船应收租金!AB1167)</f>
        <v/>
      </c>
      <c r="I1225" s="86" t="str">
        <f>[2]自有船应收租金!Y1167</f>
        <v>V.2102劳务费</v>
      </c>
    </row>
    <row r="1226" s="59" customFormat="1" ht="12" customHeight="1" spans="2:9">
      <c r="B1226" s="82" t="str">
        <f>[2]自有船应收租金!B1168</f>
        <v>A ROKU</v>
      </c>
      <c r="C1226" s="82" t="str">
        <f>[2]自有船应收租金!C1168</f>
        <v>TSL</v>
      </c>
      <c r="D1226" s="82" t="str">
        <f>[2]自有船应收租金!F1168</f>
        <v>第06期</v>
      </c>
      <c r="E1226" s="82" t="str">
        <f>[2]自有船应收租金!I1168</f>
        <v>2021.01.16-2021.02.01</v>
      </c>
      <c r="F1226" s="83">
        <f>[2]自有船应收租金!V1168</f>
        <v>0</v>
      </c>
      <c r="G1226" s="82">
        <f>[2]自有船应收租金!AA1168</f>
        <v>142829.35</v>
      </c>
      <c r="H1226" s="82">
        <f>IF([2]自有船应收租金!AB1168="","",[2]自有船应收租金!AB1168)</f>
        <v>142811.9</v>
      </c>
      <c r="I1226" s="86" t="str">
        <f>[2]自有船应收租金!Y1168</f>
        <v>1.25%佣金/船东费</v>
      </c>
    </row>
    <row r="1227" s="59" customFormat="1" ht="12" customHeight="1" spans="2:9">
      <c r="B1227" s="82" t="str">
        <f>[2]自有船应收租金!B1169</f>
        <v>A FUKU</v>
      </c>
      <c r="C1227" s="82" t="str">
        <f>[2]自有船应收租金!C1169</f>
        <v>TSL</v>
      </c>
      <c r="D1227" s="82" t="str">
        <f>[2]自有船应收租金!F1169</f>
        <v>第08期</v>
      </c>
      <c r="E1227" s="82" t="str">
        <f>[2]自有船应收租金!I1169</f>
        <v>2021.01.16-2021.02.01</v>
      </c>
      <c r="F1227" s="83">
        <f>[2]自有船应收租金!V1169</f>
        <v>0</v>
      </c>
      <c r="G1227" s="82">
        <f>[2]自有船应收租金!AA1169</f>
        <v>108916.67</v>
      </c>
      <c r="H1227" s="82">
        <f>IF([2]自有船应收租金!AB1169="","",[2]自有船应收租金!AB1169)</f>
        <v>108899.2</v>
      </c>
      <c r="I1227" s="86" t="str">
        <f>[2]自有船应收租金!Y1169</f>
        <v>1.25%佣金/船东费</v>
      </c>
    </row>
    <row r="1228" s="59" customFormat="1" ht="12" customHeight="1" spans="2:9">
      <c r="B1228" s="82" t="str">
        <f>[2]自有船应收租金!B1170</f>
        <v>JRS CARINA</v>
      </c>
      <c r="C1228" s="82" t="str">
        <f>[2]自有船应收租金!C1170</f>
        <v>CCL</v>
      </c>
      <c r="D1228" s="82" t="str">
        <f>[2]自有船应收租金!F1170</f>
        <v>第63期</v>
      </c>
      <c r="E1228" s="82" t="str">
        <f>[2]自有船应收租金!I1170</f>
        <v>2021.01.15-2021.01.30</v>
      </c>
      <c r="F1228" s="83">
        <f>[2]自有船应收租金!V1170</f>
        <v>0</v>
      </c>
      <c r="G1228" s="82">
        <f>[2]自有船应收租金!AA1170</f>
        <v>109900</v>
      </c>
      <c r="H1228" s="82">
        <f>IF([2]自有船应收租金!AB1170="","",[2]自有船应收租金!AB1170)</f>
        <v>109892.54</v>
      </c>
      <c r="I1228" s="86">
        <f>[2]自有船应收租金!Y1170</f>
        <v>0</v>
      </c>
    </row>
    <row r="1229" s="59" customFormat="1" ht="12" customHeight="1" spans="2:9">
      <c r="B1229" s="82" t="str">
        <f>[2]自有船应收租金!B1171</f>
        <v>ACACIA ARIES</v>
      </c>
      <c r="C1229" s="82" t="str">
        <f>[2]自有船应收租金!C1171</f>
        <v>STM</v>
      </c>
      <c r="D1229" s="82" t="str">
        <f>[2]自有船应收租金!F1171</f>
        <v>第23期</v>
      </c>
      <c r="E1229" s="82" t="str">
        <f>[2]自有船应收租金!I1171</f>
        <v>2021.01.15-2021.01.30</v>
      </c>
      <c r="F1229" s="83">
        <f>[2]自有船应收租金!V1171</f>
        <v>0</v>
      </c>
      <c r="G1229" s="82">
        <f>[2]自有船应收租金!AA1171</f>
        <v>70218.11</v>
      </c>
      <c r="H1229" s="82">
        <f>IF([2]自有船应收租金!AB1171="","",[2]自有船应收租金!AB1171)</f>
        <v>70218.25</v>
      </c>
      <c r="I1229" s="86" t="str">
        <f>[2]自有船应收租金!Y1171</f>
        <v>停租2020.10.28 釜山换船员1.1775天/ 2020.11.03 - 2020.11.04 在神户更换船员1.1292天</v>
      </c>
    </row>
    <row r="1230" s="59" customFormat="1" ht="12" customHeight="1" spans="2:9">
      <c r="B1230" s="82" t="str">
        <f>[2]自有船应收租金!B1172</f>
        <v>A MIZUHO</v>
      </c>
      <c r="C1230" s="82" t="str">
        <f>[2]自有船应收租金!C1172</f>
        <v>DBR</v>
      </c>
      <c r="D1230" s="82" t="str">
        <f>[2]自有船应收租金!F1172</f>
        <v>第01期</v>
      </c>
      <c r="E1230" s="82" t="str">
        <f>[2]自有船应收租金!I1172</f>
        <v>2021.01.24-2021.02.03</v>
      </c>
      <c r="F1230" s="83">
        <f>[2]自有船应收租金!V1172</f>
        <v>0</v>
      </c>
      <c r="G1230" s="82">
        <f>[2]自有船应收租金!AA1172</f>
        <v>99750</v>
      </c>
      <c r="H1230" s="82">
        <f>IF([2]自有船应收租金!AB1172="","",[2]自有船应收租金!AB1172)</f>
        <v>99750</v>
      </c>
      <c r="I1230" s="86" t="str">
        <f>[2]自有船应收租金!Y1172</f>
        <v>交船检验费</v>
      </c>
    </row>
    <row r="1231" s="59" customFormat="1" ht="12" customHeight="1" spans="2:9">
      <c r="B1231" s="82" t="str">
        <f>[2]自有船应收租金!B1173</f>
        <v>A KIBO</v>
      </c>
      <c r="C1231" s="82" t="str">
        <f>[2]自有船应收租金!C1173</f>
        <v>GMS</v>
      </c>
      <c r="D1231" s="82" t="str">
        <f>[2]自有船应收租金!F1173</f>
        <v>第04期</v>
      </c>
      <c r="E1231" s="82" t="str">
        <f>[2]自有船应收租金!I1173</f>
        <v>2021.01.16-2021.01.31</v>
      </c>
      <c r="F1231" s="83">
        <f>[2]自有船应收租金!V1173</f>
        <v>0</v>
      </c>
      <c r="G1231" s="82">
        <f>[2]自有船应收租金!AA1173</f>
        <v>171243.75</v>
      </c>
      <c r="H1231" s="82">
        <f>IF([2]自有船应收租金!AB1173="","",[2]自有船应收租金!AB1173)</f>
        <v>171243.75</v>
      </c>
      <c r="I1231" s="86" t="str">
        <f>[2]自有船应收租金!Y1173</f>
        <v>1.25%佣金</v>
      </c>
    </row>
    <row r="1232" s="59" customFormat="1" ht="12" customHeight="1" spans="2:9">
      <c r="B1232" s="82" t="str">
        <f>[2]自有船应收租金!B1174</f>
        <v>ACACIA VIRGO</v>
      </c>
      <c r="C1232" s="82" t="str">
        <f>[2]自有船应收租金!C1174</f>
        <v>SCP</v>
      </c>
      <c r="D1232" s="82" t="str">
        <f>[2]自有船应收租金!F1174</f>
        <v>prefinal</v>
      </c>
      <c r="E1232" s="82" t="str">
        <f>[2]自有船应收租金!I1174</f>
        <v>2021.01.17-2021.01.20</v>
      </c>
      <c r="F1232" s="83">
        <f>[2]自有船应收租金!V1174</f>
        <v>0</v>
      </c>
      <c r="G1232" s="82">
        <f>[2]自有船应收租金!AA1174</f>
        <v>409.13006849315</v>
      </c>
      <c r="H1232" s="82">
        <f>IF([2]自有船应收租金!AB1174="","",[2]自有船应收租金!AB1174)</f>
        <v>412.07</v>
      </c>
      <c r="I1232" s="86" t="str">
        <f>[2]自有船应收租金!Y1174</f>
        <v>1.25%佣金/停租2021.01.03 1130-1.06 1000UTC 2.9375天空置</v>
      </c>
    </row>
    <row r="1233" s="59" customFormat="1" ht="12" customHeight="1" spans="2:9">
      <c r="B1233" s="82" t="str">
        <f>[2]自有船应收租金!B1175</f>
        <v>ACACIA VIRGO</v>
      </c>
      <c r="C1233" s="82" t="str">
        <f>[2]自有船应收租金!C1175</f>
        <v>SCP</v>
      </c>
      <c r="D1233" s="82" t="str">
        <f>[2]自有船应收租金!F1175</f>
        <v>prefinal</v>
      </c>
      <c r="E1233" s="82" t="str">
        <f>[2]自有船应收租金!I1175</f>
        <v>2021.01.20-2021.02.01</v>
      </c>
      <c r="F1233" s="83">
        <f>[2]自有船应收租金!V1175</f>
        <v>0</v>
      </c>
      <c r="G1233" s="82">
        <f>[2]自有船应收租金!AA1175</f>
        <v>93727.5202739726</v>
      </c>
      <c r="H1233" s="82">
        <f>IF([2]自有船应收租金!AB1175="","",[2]自有船应收租金!AB1175)</f>
        <v>93717.2</v>
      </c>
      <c r="I1233" s="86" t="str">
        <f>[2]自有船应收租金!Y1175</f>
        <v>1.25%佣金</v>
      </c>
    </row>
    <row r="1234" s="59" customFormat="1" ht="12" customHeight="1" spans="2:9">
      <c r="B1234" s="82" t="str">
        <f>[2]自有船应收租金!B1176</f>
        <v>ACACIA WA</v>
      </c>
      <c r="C1234" s="82" t="str">
        <f>[2]自有船应收租金!C1176</f>
        <v>STM</v>
      </c>
      <c r="D1234" s="82" t="str">
        <f>[2]自有船应收租金!F1176</f>
        <v>第06期</v>
      </c>
      <c r="E1234" s="82" t="str">
        <f>[2]自有船应收租金!I1176</f>
        <v>2021.01.19-2021.02.03</v>
      </c>
      <c r="F1234" s="83">
        <f>[2]自有船应收租金!V1176</f>
        <v>0</v>
      </c>
      <c r="G1234" s="82">
        <f>[2]自有船应收租金!AA1176</f>
        <v>105700</v>
      </c>
      <c r="H1234" s="82">
        <f>IF([2]自有船应收租金!AB1176="","",[2]自有船应收租金!AB1176)</f>
        <v>105700</v>
      </c>
      <c r="I1234" s="86">
        <f>[2]自有船应收租金!Y1176</f>
        <v>0</v>
      </c>
    </row>
    <row r="1235" s="59" customFormat="1" ht="12" customHeight="1" spans="2:9">
      <c r="B1235" s="82" t="str">
        <f>[2]自有船应收租金!B1177</f>
        <v>JRS CORVUS</v>
      </c>
      <c r="C1235" s="82" t="str">
        <f>[2]自有船应收租金!C1177</f>
        <v>STM</v>
      </c>
      <c r="D1235" s="82" t="str">
        <f>[2]自有船应收租金!F1177</f>
        <v>第03期</v>
      </c>
      <c r="E1235" s="82" t="str">
        <f>[2]自有船应收租金!I1177</f>
        <v>2021.01.19-2121.02.03</v>
      </c>
      <c r="F1235" s="83">
        <f>[2]自有船应收租金!V1177</f>
        <v>0</v>
      </c>
      <c r="G1235" s="82">
        <f>[2]自有船应收租金!AA1177</f>
        <v>105700</v>
      </c>
      <c r="H1235" s="82">
        <f>IF([2]自有船应收租金!AB1177="","",[2]自有船应收租金!AB1177)</f>
        <v>105700</v>
      </c>
      <c r="I1235" s="86">
        <f>[2]自有船应收租金!Y1177</f>
        <v>0</v>
      </c>
    </row>
    <row r="1236" s="59" customFormat="1" ht="12" customHeight="1" spans="2:9">
      <c r="B1236" s="82" t="str">
        <f>[2]自有船应收租金!B1178</f>
        <v>Heung-A Singapore</v>
      </c>
      <c r="C1236" s="82" t="str">
        <f>[2]自有船应收租金!C1178</f>
        <v>NS</v>
      </c>
      <c r="D1236" s="82" t="str">
        <f>[2]自有船应收租金!F1178</f>
        <v>第05期</v>
      </c>
      <c r="E1236" s="82" t="str">
        <f>[2]自有船应收租金!I1178</f>
        <v>2021.01.20-2021.02.04</v>
      </c>
      <c r="F1236" s="83">
        <f>[2]自有船应收租金!V1178</f>
        <v>0</v>
      </c>
      <c r="G1236" s="82">
        <f>[2]自有船应收租金!AA1178</f>
        <v>93968.75</v>
      </c>
      <c r="H1236" s="82">
        <f>IF([2]自有船应收租金!AB1178="","",[2]自有船应收租金!AB1178)</f>
        <v>93931.29</v>
      </c>
      <c r="I1236" s="86" t="str">
        <f>[2]自有船应收租金!Y1178</f>
        <v>1.25%佣金</v>
      </c>
    </row>
    <row r="1237" s="59" customFormat="1" ht="12" customHeight="1" spans="2:9">
      <c r="B1237" s="82" t="str">
        <f>[2]自有船应收租金!B1179</f>
        <v>Contship Day</v>
      </c>
      <c r="C1237" s="82" t="str">
        <f>[2]自有船应收租金!C1179</f>
        <v>APL</v>
      </c>
      <c r="D1237" s="82" t="str">
        <f>[2]自有船应收租金!F1179</f>
        <v>第06期</v>
      </c>
      <c r="E1237" s="82" t="str">
        <f>[2]自有船应收租金!I1179</f>
        <v>2021.01.20-2021.02.04</v>
      </c>
      <c r="F1237" s="83">
        <f>[2]自有船应收租金!V1179</f>
        <v>-12872</v>
      </c>
      <c r="G1237" s="82">
        <f>[2]自有船应收租金!AA1179</f>
        <v>86072</v>
      </c>
      <c r="H1237" s="82">
        <f>IF([2]自有船应收租金!AB1179="","",[2]自有船应收租金!AB1179)</f>
        <v>73192.51</v>
      </c>
      <c r="I1237" s="86" t="str">
        <f>[2]自有船应收租金!Y1179</f>
        <v>油样检测费/船员劳务费11-12月</v>
      </c>
    </row>
    <row r="1238" s="59" customFormat="1" ht="12" customHeight="1" spans="2:9">
      <c r="B1238" s="82" t="str">
        <f>[2]自有船应收租金!B1180</f>
        <v>ACACIA LAN</v>
      </c>
      <c r="C1238" s="82" t="str">
        <f>[2]自有船应收租金!C1180</f>
        <v>STM</v>
      </c>
      <c r="D1238" s="82" t="str">
        <f>[2]自有船应收租金!F1180</f>
        <v>prefinal</v>
      </c>
      <c r="E1238" s="82" t="str">
        <f>[2]自有船应收租金!I1180</f>
        <v>2021.01.21-2021.02.02</v>
      </c>
      <c r="F1238" s="83">
        <f>[2]自有船应收租金!V1180</f>
        <v>-8100</v>
      </c>
      <c r="G1238" s="82">
        <f>[2]自有船应收租金!AA1180</f>
        <v>-159197.291666667</v>
      </c>
      <c r="H1238" s="82">
        <f>IF([2]自有船应收租金!AB1180="","",[2]自有船应收租金!AB1180)</f>
        <v>-159197.29</v>
      </c>
      <c r="I1238" s="86">
        <f>[2]自有船应收租金!Y1180</f>
        <v>0</v>
      </c>
    </row>
    <row r="1239" s="59" customFormat="1" ht="12" customHeight="1" spans="2:9">
      <c r="B1239" s="82" t="str">
        <f>[2]自有船应收租金!B1181</f>
        <v>ACACIA LAN</v>
      </c>
      <c r="C1239" s="82" t="str">
        <f>[2]自有船应收租金!C1181</f>
        <v>STM</v>
      </c>
      <c r="D1239" s="82" t="str">
        <f>[2]自有船应收租金!F1181</f>
        <v>final</v>
      </c>
      <c r="E1239" s="82" t="str">
        <f>[2]自有船应收租金!I1181</f>
        <v>2021.01.21-2021.02.02</v>
      </c>
      <c r="F1239" s="83">
        <f>[2]自有船应收租金!V1181</f>
        <v>0</v>
      </c>
      <c r="G1239" s="82">
        <f>[2]自有船应收租金!AA1181</f>
        <v>1314.36</v>
      </c>
      <c r="H1239" s="82">
        <f>IF([2]自有船应收租金!AB1181="","",[2]自有船应收租金!AB1181)</f>
        <v>1314.35000000001</v>
      </c>
      <c r="I1239" s="86">
        <f>[2]自有船应收租金!Y1181</f>
        <v>0</v>
      </c>
    </row>
    <row r="1240" s="59" customFormat="1" ht="12" customHeight="1" spans="2:9">
      <c r="B1240" s="82" t="str">
        <f>[2]自有船应收租金!B1182</f>
        <v>ACACIA MING</v>
      </c>
      <c r="C1240" s="82" t="str">
        <f>[2]自有船应收租金!C1182</f>
        <v>TCL</v>
      </c>
      <c r="D1240" s="82" t="str">
        <f>[2]自有船应收租金!F1182</f>
        <v>第06期</v>
      </c>
      <c r="E1240" s="82" t="str">
        <f>[2]自有船应收租金!I1182</f>
        <v>2021.01.23-2021.02.07</v>
      </c>
      <c r="F1240" s="83">
        <f>[2]自有船应收租金!V1182</f>
        <v>0</v>
      </c>
      <c r="G1240" s="82">
        <f>[2]自有船应收租金!AA1182</f>
        <v>77931.92462</v>
      </c>
      <c r="H1240" s="82">
        <f>IF([2]自有船应收租金!AB1182="","",[2]自有船应收租金!AB1182)</f>
        <v>77891.96</v>
      </c>
      <c r="I1240" s="86" t="str">
        <f>[2]自有船应收租金!Y1182</f>
        <v>停租（2021.01.20.0700LT--1.21 1305LT 1.253472天 )</v>
      </c>
    </row>
    <row r="1241" s="59" customFormat="1" ht="12" customHeight="1" spans="2:9">
      <c r="B1241" s="82" t="str">
        <f>[2]自有船应收租金!B1183</f>
        <v>A KOU</v>
      </c>
      <c r="C1241" s="82" t="str">
        <f>[2]自有船应收租金!C1183</f>
        <v>KMTC</v>
      </c>
      <c r="D1241" s="82" t="str">
        <f>[2]自有船应收租金!F1183</f>
        <v>第10期</v>
      </c>
      <c r="E1241" s="82" t="str">
        <f>[2]自有船应收租金!I1183</f>
        <v>2021.01.23-2021.02.07</v>
      </c>
      <c r="F1241" s="83">
        <f>[2]自有船应收租金!V1183</f>
        <v>0</v>
      </c>
      <c r="G1241" s="82">
        <f>[2]自有船应收租金!AA1183</f>
        <v>107400</v>
      </c>
      <c r="H1241" s="82">
        <f>IF([2]自有船应收租金!AB1183="","",[2]自有船应收租金!AB1183)</f>
        <v>107400</v>
      </c>
      <c r="I1241" s="86" t="str">
        <f>[2]自有船应收租金!Y1183</f>
        <v>1.25%佣金</v>
      </c>
    </row>
    <row r="1242" s="59" customFormat="1" ht="12" customHeight="1" spans="2:9">
      <c r="B1242" s="82" t="str">
        <f>[2]自有船应收租金!B1184</f>
        <v>ACACIA LIBRA</v>
      </c>
      <c r="C1242" s="82" t="str">
        <f>[2]自有船应收租金!C1184</f>
        <v>COSCO</v>
      </c>
      <c r="D1242" s="82" t="str">
        <f>[2]自有船应收租金!F1184</f>
        <v>第10期</v>
      </c>
      <c r="E1242" s="82" t="str">
        <f>[2]自有船应收租金!I1184</f>
        <v>2021.01.23-2021.02.07</v>
      </c>
      <c r="F1242" s="83">
        <f>[2]自有船应收租金!V1184</f>
        <v>-2623.8</v>
      </c>
      <c r="G1242" s="82">
        <f>[2]自有船应收租金!AA1184</f>
        <v>146548.8</v>
      </c>
      <c r="H1242" s="82">
        <f>IF([2]自有船应收租金!AB1184="","",[2]自有船应收租金!AB1184)</f>
        <v>146546.86</v>
      </c>
      <c r="I1242" s="86" t="str">
        <f>[2]自有船应收租金!Y1184</f>
        <v>船员劳务费12月</v>
      </c>
    </row>
    <row r="1243" s="59" customFormat="1" ht="12" customHeight="1" spans="2:9">
      <c r="B1243" s="82" t="str">
        <f>[2]自有船应收租金!B1185</f>
        <v>A KEIGA</v>
      </c>
      <c r="C1243" s="82" t="str">
        <f>[2]自有船应收租金!C1185</f>
        <v>DBR</v>
      </c>
      <c r="D1243" s="82" t="str">
        <f>[2]自有船应收租金!F1185</f>
        <v>第03期</v>
      </c>
      <c r="E1243" s="82" t="str">
        <f>[2]自有船应收租金!I1185</f>
        <v>2021.01.24-2021.02.08</v>
      </c>
      <c r="F1243" s="83">
        <f>[2]自有船应收租金!V1185</f>
        <v>0</v>
      </c>
      <c r="G1243" s="82">
        <f>[2]自有船应收租金!AA1185</f>
        <v>97700</v>
      </c>
      <c r="H1243" s="82">
        <f>IF([2]自有船应收租金!AB1185="","",[2]自有船应收租金!AB1185)</f>
        <v>97700</v>
      </c>
      <c r="I1243" s="86" t="str">
        <f>[2]自有船应收租金!Y1185</f>
        <v>交船检验费</v>
      </c>
    </row>
    <row r="1244" s="59" customFormat="1" ht="12" customHeight="1" spans="2:9">
      <c r="B1244" s="82" t="str">
        <f>[2]自有船应收租金!B1186</f>
        <v>ACACIA HAWK</v>
      </c>
      <c r="C1244" s="82" t="str">
        <f>[2]自有船应收租金!C1186</f>
        <v>CMS</v>
      </c>
      <c r="D1244" s="82" t="str">
        <f>[2]自有船应收租金!F1186</f>
        <v>第74期</v>
      </c>
      <c r="E1244" s="82" t="str">
        <f>[2]自有船应收租金!I1186</f>
        <v>2021.01.27-2021.02.11</v>
      </c>
      <c r="F1244" s="83">
        <f>[2]自有船应收租金!V1186</f>
        <v>0</v>
      </c>
      <c r="G1244" s="82">
        <f>[2]自有船应收租金!AA1186</f>
        <v>105542.465753425</v>
      </c>
      <c r="H1244" s="82">
        <f>IF([2]自有船应收租金!AB1186="","",[2]自有船应收租金!AB1186)</f>
        <v>105514.98</v>
      </c>
      <c r="I1244" s="86">
        <f>[2]自有船应收租金!Y1186</f>
        <v>0</v>
      </c>
    </row>
    <row r="1245" s="59" customFormat="1" ht="12" customHeight="1" spans="2:9">
      <c r="B1245" s="82" t="str">
        <f>[2]自有船应收租金!B1187</f>
        <v>ACACIA REI</v>
      </c>
      <c r="C1245" s="82" t="str">
        <f>[2]自有船应收租金!C1187</f>
        <v>STM</v>
      </c>
      <c r="D1245" s="82" t="str">
        <f>[2]自有船应收租金!F1187</f>
        <v>第11期</v>
      </c>
      <c r="E1245" s="82" t="str">
        <f>[2]自有船应收租金!I1187</f>
        <v>2021.01.28-2021.02.12</v>
      </c>
      <c r="F1245" s="83">
        <f>[2]自有船应收租金!V1187</f>
        <v>0</v>
      </c>
      <c r="G1245" s="82">
        <f>[2]自有船应收租金!AA1187</f>
        <v>181200</v>
      </c>
      <c r="H1245" s="82">
        <f>IF([2]自有船应收租金!AB1187="","",[2]自有船应收租金!AB1187)</f>
        <v>181200</v>
      </c>
      <c r="I1245" s="86">
        <f>[2]自有船应收租金!Y1187</f>
        <v>0</v>
      </c>
    </row>
    <row r="1246" s="59" customFormat="1" ht="12" customHeight="1" spans="2:9">
      <c r="B1246" s="82" t="str">
        <f>[2]自有船应收租金!B1188</f>
        <v>Heung-A Jakarta </v>
      </c>
      <c r="C1246" s="82" t="str">
        <f>[2]自有船应收租金!C1188</f>
        <v>PAN</v>
      </c>
      <c r="D1246" s="82" t="str">
        <f>[2]自有船应收租金!F1188</f>
        <v>第08期</v>
      </c>
      <c r="E1246" s="82" t="str">
        <f>[2]自有船应收租金!I1188</f>
        <v>2021.01.29-2021.02.13</v>
      </c>
      <c r="F1246" s="83">
        <f>[2]自有船应收租金!V1188</f>
        <v>0</v>
      </c>
      <c r="G1246" s="82">
        <f>[2]自有船应收租金!AA1188</f>
        <v>78462.5</v>
      </c>
      <c r="H1246" s="82">
        <f>IF([2]自有船应收租金!AB1188="","",[2]自有船应收租金!AB1188)</f>
        <v>78435.04</v>
      </c>
      <c r="I1246" s="86">
        <f>[2]自有船应收租金!Y1188</f>
        <v>0</v>
      </c>
    </row>
    <row r="1247" s="59" customFormat="1" ht="12" customHeight="1" spans="2:9">
      <c r="B1247" s="82" t="str">
        <f>[2]自有船应收租金!B1189</f>
        <v>ACACIA MAKOTO</v>
      </c>
      <c r="C1247" s="82" t="str">
        <f>[2]自有船应收租金!C1189</f>
        <v>STM</v>
      </c>
      <c r="D1247" s="82" t="str">
        <f>[2]自有船应收租金!F1189</f>
        <v>第64期</v>
      </c>
      <c r="E1247" s="82" t="str">
        <f>[2]自有船应收租金!I1189</f>
        <v>2021.01.29-2021.02.13</v>
      </c>
      <c r="F1247" s="83">
        <f>[2]自有船应收租金!V1189</f>
        <v>0</v>
      </c>
      <c r="G1247" s="82">
        <f>[2]自有船应收租金!AA1189</f>
        <v>166200</v>
      </c>
      <c r="H1247" s="82">
        <f>IF([2]自有船应收租金!AB1189="","",[2]自有船应收租金!AB1189)</f>
        <v>166200</v>
      </c>
      <c r="I1247" s="86">
        <f>[2]自有船应收租金!Y1189</f>
        <v>0</v>
      </c>
    </row>
    <row r="1248" s="59" customFormat="1" ht="12" customHeight="1" spans="2:9">
      <c r="B1248" s="82" t="str">
        <f>[2]自有船应收租金!B1190</f>
        <v>A FUJI</v>
      </c>
      <c r="C1248" s="82" t="str">
        <f>[2]自有船应收租金!C1190</f>
        <v>APL</v>
      </c>
      <c r="D1248" s="82" t="str">
        <f>[2]自有船应收租金!F1190</f>
        <v>第02期</v>
      </c>
      <c r="E1248" s="82" t="str">
        <f>[2]自有船应收租金!I1190</f>
        <v>2021.01.29-2021.02.13</v>
      </c>
      <c r="F1248" s="83">
        <f>[2]自有船应收租金!V1190</f>
        <v>0</v>
      </c>
      <c r="G1248" s="82">
        <f>[2]自有船应收租金!AA1190</f>
        <v>369315.333</v>
      </c>
      <c r="H1248" s="82">
        <f>IF([2]自有船应收租金!AB1190="","",[2]自有船应收租金!AB1190)</f>
        <v>369308.42</v>
      </c>
      <c r="I1248" s="86" t="str">
        <f>[2]自有船应收租金!Y1190</f>
        <v>油样检测费</v>
      </c>
    </row>
    <row r="1249" s="59" customFormat="1" ht="12" customHeight="1" spans="2:9">
      <c r="B1249" s="82" t="str">
        <f>[2]自有船应收租金!B1191</f>
        <v>Heung-A Manila</v>
      </c>
      <c r="C1249" s="82" t="str">
        <f>[2]自有船应收租金!C1191</f>
        <v>MIS</v>
      </c>
      <c r="D1249" s="82" t="str">
        <f>[2]自有船应收租金!F1191</f>
        <v>final</v>
      </c>
      <c r="E1249" s="82" t="str">
        <f>[2]自有船应收租金!I1191</f>
        <v>2021.01.29-2021.02.02</v>
      </c>
      <c r="F1249" s="83">
        <f>[2]自有船应收租金!V1191</f>
        <v>0</v>
      </c>
      <c r="G1249" s="82">
        <f>[2]自有船应收租金!AA1191</f>
        <v>-1896.57845343843</v>
      </c>
      <c r="H1249" s="82">
        <f>IF([2]自有船应收租金!AB1191="","",[2]自有船应收租金!AB1191)</f>
        <v>-1896.44</v>
      </c>
      <c r="I1249" s="86" t="str">
        <f>[2]自有船应收租金!Y1191</f>
        <v>1.25%佣金/停租左舷舷梯损坏只能右舷靠泊 2021/2/2 0600-1600 0.417天</v>
      </c>
    </row>
    <row r="1250" s="59" customFormat="1" ht="12" customHeight="1" spans="2:9">
      <c r="B1250" s="82" t="str">
        <f>[2]自有船应收租金!B1192</f>
        <v>A ROKU</v>
      </c>
      <c r="C1250" s="82" t="str">
        <f>[2]自有船应收租金!C1192</f>
        <v>TSL</v>
      </c>
      <c r="D1250" s="82" t="str">
        <f>[2]自有船应收租金!F1192</f>
        <v>第07期</v>
      </c>
      <c r="E1250" s="82" t="str">
        <f>[2]自有船应收租金!I1192</f>
        <v>2021.02.01-2021.02.16</v>
      </c>
      <c r="F1250" s="83">
        <f>[2]自有船应收租金!V1192</f>
        <v>-742.52</v>
      </c>
      <c r="G1250" s="82">
        <f>[2]自有船应收租金!AA1192</f>
        <v>139720.337705479</v>
      </c>
      <c r="H1250" s="82">
        <f>IF([2]自有船应收租金!AB1192="","",[2]自有船应收租金!AB1192)</f>
        <v>139702.87</v>
      </c>
      <c r="I1250" s="86" t="str">
        <f>[2]自有船应收租金!Y1192</f>
        <v>1.25%佣金/冷箱劳务费/停租货柜倒塌（2020.11.10 0630-11.12 2106 2.61天）</v>
      </c>
    </row>
    <row r="1251" s="59" customFormat="1" ht="12" customHeight="1" spans="2:9">
      <c r="B1251" s="82" t="str">
        <f>[2]自有船应收租金!B1193</f>
        <v>JRS CARINA</v>
      </c>
      <c r="C1251" s="82" t="str">
        <f>[2]自有船应收租金!C1193</f>
        <v>CCL</v>
      </c>
      <c r="D1251" s="82" t="str">
        <f>[2]自有船应收租金!F1193</f>
        <v>第64期</v>
      </c>
      <c r="E1251" s="82" t="str">
        <f>[2]自有船应收租金!I1193</f>
        <v>2021.01.30-2021.02.14</v>
      </c>
      <c r="F1251" s="83">
        <f>[2]自有船应收租金!V1193</f>
        <v>0</v>
      </c>
      <c r="G1251" s="82">
        <f>[2]自有船应收租金!AA1193</f>
        <v>109657.69</v>
      </c>
      <c r="H1251" s="82">
        <f>IF([2]自有船应收租金!AB1193="","",[2]自有船应收租金!AB1193)</f>
        <v>109650.23</v>
      </c>
      <c r="I1251" s="86" t="str">
        <f>[2]自有船应收租金!Y1193</f>
        <v>船东费</v>
      </c>
    </row>
    <row r="1252" s="59" customFormat="1" ht="12" customHeight="1" spans="2:9">
      <c r="B1252" s="82" t="str">
        <f>[2]自有船应收租金!B1194</f>
        <v>ACACIA ARIES</v>
      </c>
      <c r="C1252" s="82" t="str">
        <f>[2]自有船应收租金!C1194</f>
        <v>STM</v>
      </c>
      <c r="D1252" s="82" t="str">
        <f>[2]自有船应收租金!F1194</f>
        <v>第24期</v>
      </c>
      <c r="E1252" s="82" t="str">
        <f>[2]自有船应收租金!I1194</f>
        <v>2021.01.30-2021.02.14</v>
      </c>
      <c r="F1252" s="83">
        <f>[2]自有船应收租金!V1194</f>
        <v>0</v>
      </c>
      <c r="G1252" s="82">
        <f>[2]自有船应收租金!AA1194</f>
        <v>83150</v>
      </c>
      <c r="H1252" s="82">
        <f>IF([2]自有船应收租金!AB1194="","",[2]自有船应收租金!AB1194)</f>
        <v>83150</v>
      </c>
      <c r="I1252" s="86">
        <f>[2]自有船应收租金!Y1194</f>
        <v>0</v>
      </c>
    </row>
    <row r="1253" s="59" customFormat="1" ht="12" customHeight="1" spans="2:9">
      <c r="B1253" s="82" t="str">
        <f>[2]自有船应收租金!B1195</f>
        <v>ACACIA TAURUS</v>
      </c>
      <c r="C1253" s="82" t="str">
        <f>[2]自有船应收租金!C1195</f>
        <v>DWS</v>
      </c>
      <c r="D1253" s="82" t="str">
        <f>[2]自有船应收租金!F1195</f>
        <v>第07期</v>
      </c>
      <c r="E1253" s="82" t="str">
        <f>[2]自有船应收租金!I1195</f>
        <v>2021.01.30-2021.02.14</v>
      </c>
      <c r="F1253" s="83">
        <f>[2]自有船应收租金!V1195</f>
        <v>0</v>
      </c>
      <c r="G1253" s="82">
        <f>[2]自有船应收租金!AA1195</f>
        <v>81388.3108219178</v>
      </c>
      <c r="H1253" s="82">
        <f>IF([2]自有船应收租金!AB1195="","",[2]自有船应收租金!AB1195)</f>
        <v>81350.84</v>
      </c>
      <c r="I1253" s="86" t="str">
        <f>[2]自有船应收租金!Y1195</f>
        <v>船东费</v>
      </c>
    </row>
    <row r="1254" s="59" customFormat="1" ht="12" customHeight="1" spans="2:9">
      <c r="B1254" s="82" t="str">
        <f>[2]自有船应收租金!B1196</f>
        <v>A KIBO</v>
      </c>
      <c r="C1254" s="82" t="str">
        <f>[2]自有船应收租金!C1196</f>
        <v>GMS</v>
      </c>
      <c r="D1254" s="82" t="str">
        <f>[2]自有船应收租金!F1196</f>
        <v>第05期</v>
      </c>
      <c r="E1254" s="82" t="str">
        <f>[2]自有船应收租金!I1196</f>
        <v>2021.01.31-2021.02.15</v>
      </c>
      <c r="F1254" s="83">
        <f>[2]自有船应收租金!V1196</f>
        <v>0</v>
      </c>
      <c r="G1254" s="82">
        <f>[2]自有船应收租金!AA1196</f>
        <v>165337.3823375</v>
      </c>
      <c r="H1254" s="82">
        <f>IF([2]自有船应收租金!AB1196="","",[2]自有船应收租金!AB1196)</f>
        <v>165337.36</v>
      </c>
      <c r="I1254" s="86" t="str">
        <f>[2]自有船应收租金!Y1196</f>
        <v>1.25%佣金/交船检验费/停租2021.01.05 0250-1300 0.42361天，香港上船员</v>
      </c>
    </row>
    <row r="1255" s="59" customFormat="1" ht="12" customHeight="1" spans="2:9">
      <c r="B1255" s="82" t="str">
        <f>[2]自有船应收租金!B1197</f>
        <v>A FUKU</v>
      </c>
      <c r="C1255" s="82" t="str">
        <f>[2]自有船应收租金!C1197</f>
        <v>TSL</v>
      </c>
      <c r="D1255" s="82" t="str">
        <f>[2]自有船应收租金!F1197</f>
        <v>第09期</v>
      </c>
      <c r="E1255" s="82" t="str">
        <f>[2]自有船应收租金!I1197</f>
        <v>2021.02.01-2021.02.16</v>
      </c>
      <c r="F1255" s="83">
        <f>[2]自有船应收租金!V1197</f>
        <v>0</v>
      </c>
      <c r="G1255" s="82">
        <f>[2]自有船应收租金!AA1197</f>
        <v>104287.5</v>
      </c>
      <c r="H1255" s="82">
        <f>IF([2]自有船应收租金!AB1197="","",[2]自有船应收租金!AB1197)</f>
        <v>104270.05</v>
      </c>
      <c r="I1255" s="86" t="str">
        <f>[2]自有船应收租金!Y1197</f>
        <v>1.25%佣金</v>
      </c>
    </row>
    <row r="1256" s="59" customFormat="1" ht="12" customHeight="1" spans="2:9">
      <c r="B1256" s="82" t="str">
        <f>[2]自有船应收租金!B1198</f>
        <v>LISBOA</v>
      </c>
      <c r="C1256" s="82" t="str">
        <f>[2]自有船应收租金!C1198</f>
        <v>STM</v>
      </c>
      <c r="D1256" s="82" t="str">
        <f>[2]自有船应收租金!F1198</f>
        <v>prefinal</v>
      </c>
      <c r="E1256" s="82" t="str">
        <f>[2]自有船应收租金!I1198</f>
        <v>2021.02.01-2021.02.21</v>
      </c>
      <c r="F1256" s="83">
        <f>[2]自有船应收租金!V1198</f>
        <v>0</v>
      </c>
      <c r="G1256" s="82">
        <f>[2]自有船应收租金!AA1198</f>
        <v>130627.726</v>
      </c>
      <c r="H1256" s="82">
        <f>IF([2]自有船应收租金!AB1198="","",[2]自有船应收租金!AB1198)</f>
        <v>130627.39</v>
      </c>
      <c r="I1256" s="86">
        <f>[2]自有船应收租金!Y1198</f>
        <v>0</v>
      </c>
    </row>
    <row r="1257" s="59" customFormat="1" ht="12" customHeight="1" spans="2:9">
      <c r="B1257" s="82" t="str">
        <f>[2]自有船应收租金!B1199</f>
        <v>LISBOA</v>
      </c>
      <c r="C1257" s="82" t="str">
        <f>[2]自有船应收租金!C1199</f>
        <v>STM</v>
      </c>
      <c r="D1257" s="82" t="str">
        <f>[2]自有船应收租金!F1199</f>
        <v>final</v>
      </c>
      <c r="E1257" s="82" t="str">
        <f>[2]自有船应收租金!I1199</f>
        <v>2021.02.01-2021.02.21</v>
      </c>
      <c r="F1257" s="83">
        <f>[2]自有船应收租金!V1199</f>
        <v>-2860</v>
      </c>
      <c r="G1257" s="82">
        <f>[2]自有船应收租金!AA1199</f>
        <v>2860</v>
      </c>
      <c r="H1257" s="82" t="str">
        <f>IF([2]自有船应收租金!AB1199="","",[2]自有船应收租金!AB1199)</f>
        <v/>
      </c>
      <c r="I1257" s="86" t="str">
        <f>[2]自有船应收租金!Y1199</f>
        <v>劳务费V.2044-2106</v>
      </c>
    </row>
    <row r="1258" s="59" customFormat="1" ht="12" customHeight="1" spans="2:9">
      <c r="B1258" s="82" t="str">
        <f>[2]自有船应收租金!B1200</f>
        <v>ACACIA VIRGO</v>
      </c>
      <c r="C1258" s="82" t="str">
        <f>[2]自有船应收租金!C1200</f>
        <v>SCP</v>
      </c>
      <c r="D1258" s="82" t="str">
        <f>[2]自有船应收租金!F1200</f>
        <v>prefinal2</v>
      </c>
      <c r="E1258" s="82" t="str">
        <f>[2]自有船应收租金!I1200</f>
        <v>2021.02.01-2021.02.07</v>
      </c>
      <c r="F1258" s="83">
        <f>[2]自有船应收租金!V1200</f>
        <v>-6701</v>
      </c>
      <c r="G1258" s="82">
        <f>[2]自有船应收租金!AA1200</f>
        <v>-454.097745433803</v>
      </c>
      <c r="H1258" s="82" t="str">
        <f>IF([2]自有船应收租金!AB1200="","",[2]自有船应收租金!AB1200)</f>
        <v/>
      </c>
      <c r="I1258" s="86" t="str">
        <f>[2]自有船应收租金!Y1200</f>
        <v>1.25%佣金/还船检验费/DLC招待费/船员劳务费v.2042-2052 v.2101-2104/收回不合理9期船东费/</v>
      </c>
    </row>
    <row r="1259" s="59" customFormat="1" ht="12" customHeight="1" spans="2:9">
      <c r="B1259" s="82" t="str">
        <f>[2]自有船应收租金!B1201</f>
        <v>ACACIA VIRGO</v>
      </c>
      <c r="C1259" s="82" t="str">
        <f>[2]自有船应收租金!C1201</f>
        <v>SCP</v>
      </c>
      <c r="D1259" s="82" t="str">
        <f>[2]自有船应收租金!F1201</f>
        <v>final</v>
      </c>
      <c r="E1259" s="82" t="str">
        <f>[2]自有船应收租金!I1201</f>
        <v>2021.02.01-2021.02.07</v>
      </c>
      <c r="F1259" s="83">
        <f>[2]自有船应收租金!V1201</f>
        <v>0</v>
      </c>
      <c r="G1259" s="82">
        <f>[2]自有船应收租金!AA1201</f>
        <v>1104.55</v>
      </c>
      <c r="H1259" s="82" t="str">
        <f>IF([2]自有船应收租金!AB1201="","",[2]自有船应收租金!AB1201)</f>
        <v/>
      </c>
      <c r="I1259" s="86">
        <f>[2]自有船应收租金!Y1201</f>
        <v>0</v>
      </c>
    </row>
    <row r="1260" s="59" customFormat="1" ht="12" customHeight="1" spans="2:9">
      <c r="B1260" s="82" t="str">
        <f>[2]自有船应收租金!B1202</f>
        <v>Heung-A Manila</v>
      </c>
      <c r="C1260" s="82" t="str">
        <f>[2]自有船应收租金!C1202</f>
        <v>SCP</v>
      </c>
      <c r="D1260" s="82" t="str">
        <f>[2]自有船应收租金!F1202</f>
        <v>第01期</v>
      </c>
      <c r="E1260" s="82" t="str">
        <f>[2]自有船应收租金!I1202</f>
        <v>2021.02.02-2021.02.17</v>
      </c>
      <c r="F1260" s="83">
        <f>[2]自有船应收租金!V1202</f>
        <v>0</v>
      </c>
      <c r="G1260" s="82">
        <f>[2]自有船应收租金!AA1202</f>
        <v>130631.834229637</v>
      </c>
      <c r="H1260" s="82">
        <f>IF([2]自有船应收租金!AB1202="","",[2]自有船应收租金!AB1202)</f>
        <v>130276.63</v>
      </c>
      <c r="I1260" s="86" t="str">
        <f>[2]自有船应收租金!Y1202</f>
        <v>1.25%佣金</v>
      </c>
    </row>
    <row r="1261" s="59" customFormat="1" ht="12" customHeight="1" spans="2:9">
      <c r="B1261" s="82" t="str">
        <f>[2]自有船应收租金!B1203</f>
        <v>ACACIA WA</v>
      </c>
      <c r="C1261" s="82" t="str">
        <f>[2]自有船应收租金!C1203</f>
        <v>STM</v>
      </c>
      <c r="D1261" s="82" t="str">
        <f>[2]自有船应收租金!F1203</f>
        <v>第07期</v>
      </c>
      <c r="E1261" s="82" t="str">
        <f>[2]自有船应收租金!I1203</f>
        <v>2021.02.03-2021.02.18</v>
      </c>
      <c r="F1261" s="83">
        <f>[2]自有船应收租金!V1203</f>
        <v>0</v>
      </c>
      <c r="G1261" s="82">
        <f>[2]自有船应收租金!AA1203</f>
        <v>105700</v>
      </c>
      <c r="H1261" s="82">
        <f>IF([2]自有船应收租金!AB1203="","",[2]自有船应收租金!AB1203)</f>
        <v>105700</v>
      </c>
      <c r="I1261" s="86">
        <f>[2]自有船应收租金!Y1203</f>
        <v>0</v>
      </c>
    </row>
    <row r="1262" s="59" customFormat="1" ht="12" customHeight="1" spans="2:9">
      <c r="B1262" s="82" t="str">
        <f>[2]自有船应收租金!B1204</f>
        <v>JRS CORVUS</v>
      </c>
      <c r="C1262" s="82" t="str">
        <f>[2]自有船应收租金!C1204</f>
        <v>STM</v>
      </c>
      <c r="D1262" s="82" t="str">
        <f>[2]自有船应收租金!F1204</f>
        <v>第04期</v>
      </c>
      <c r="E1262" s="82" t="str">
        <f>[2]自有船应收租金!I1204</f>
        <v>2021.02.03-2021.02.18</v>
      </c>
      <c r="F1262" s="83">
        <f>[2]自有船应收租金!V1204</f>
        <v>0</v>
      </c>
      <c r="G1262" s="82">
        <f>[2]自有船应收租金!AA1204</f>
        <v>104083.567933333</v>
      </c>
      <c r="H1262" s="82">
        <f>IF([2]自有船应收租金!AB1204="","",[2]自有船应收租金!AB1204)</f>
        <v>104083.54</v>
      </c>
      <c r="I1262" s="86" t="str">
        <f>[2]自有船应收租金!Y1204</f>
        <v>停租主机故障（日本）2021/02/08 16:00 - 2021/02/08 21:00 0.20833天</v>
      </c>
    </row>
    <row r="1263" s="59" customFormat="1" ht="12" customHeight="1" spans="2:9">
      <c r="B1263" s="82" t="str">
        <f>[2]自有船应收租金!B1205</f>
        <v>A MIZUHO</v>
      </c>
      <c r="C1263" s="82" t="str">
        <f>[2]自有船应收租金!C1205</f>
        <v>DBR</v>
      </c>
      <c r="D1263" s="82" t="str">
        <f>[2]自有船应收租金!F1205</f>
        <v>prefinal</v>
      </c>
      <c r="E1263" s="82" t="str">
        <f>[2]自有船应收租金!I1205</f>
        <v>2021.02.03-2021.02.05</v>
      </c>
      <c r="F1263" s="83">
        <f>[2]自有船应收租金!V1205</f>
        <v>-2735</v>
      </c>
      <c r="G1263" s="82">
        <f>[2]自有船应收租金!AA1205</f>
        <v>119502.5346</v>
      </c>
      <c r="H1263" s="82">
        <f>IF([2]自有船应收租金!AB1205="","",[2]自有船应收租金!AB1205)</f>
        <v>119502.54</v>
      </c>
      <c r="I1263" s="86" t="str">
        <f>[2]自有船应收租金!Y1205</f>
        <v>还船检验费/劳务费1.29-2.01</v>
      </c>
    </row>
    <row r="1264" s="59" customFormat="1" ht="12" customHeight="1" spans="2:9">
      <c r="B1264" s="82" t="str">
        <f>[2]自有船应收租金!B1206</f>
        <v>A MIZUHO</v>
      </c>
      <c r="C1264" s="82" t="str">
        <f>[2]自有船应收租金!C1206</f>
        <v>DBR</v>
      </c>
      <c r="D1264" s="82" t="str">
        <f>[2]自有船应收租金!F1206</f>
        <v>final</v>
      </c>
      <c r="E1264" s="82" t="str">
        <f>[2]自有船应收租金!I1206</f>
        <v>2021.02.03-2021.02.05</v>
      </c>
      <c r="F1264" s="83">
        <f>[2]自有船应收租金!V1206</f>
        <v>0</v>
      </c>
      <c r="G1264" s="82">
        <f>[2]自有船应收租金!AA1206</f>
        <v>1000</v>
      </c>
      <c r="H1264" s="82">
        <f>IF([2]自有船应收租金!AB1206="","",[2]自有船应收租金!AB1206)</f>
        <v>1000</v>
      </c>
      <c r="I1264" s="86">
        <f>[2]自有船应收租金!Y1206</f>
        <v>0</v>
      </c>
    </row>
    <row r="1265" s="59" customFormat="1" ht="12" customHeight="1" spans="2:9">
      <c r="B1265" s="82" t="str">
        <f>[2]自有船应收租金!B1207</f>
        <v>Heung-A Singapore</v>
      </c>
      <c r="C1265" s="82" t="str">
        <f>[2]自有船应收租金!C1207</f>
        <v>NS</v>
      </c>
      <c r="D1265" s="82" t="str">
        <f>[2]自有船应收租金!F1207</f>
        <v>第06期</v>
      </c>
      <c r="E1265" s="82" t="str">
        <f>[2]自有船应收租金!I1207</f>
        <v>2021.02.04-2021.02.19</v>
      </c>
      <c r="F1265" s="83">
        <f>[2]自有船应收租金!V1207</f>
        <v>0</v>
      </c>
      <c r="G1265" s="82">
        <f>[2]自有船应收租金!AA1207</f>
        <v>93968.75</v>
      </c>
      <c r="H1265" s="82">
        <f>IF([2]自有船应收租金!AB1207="","",[2]自有船应收租金!AB1207)</f>
        <v>93931.3</v>
      </c>
      <c r="I1265" s="86" t="str">
        <f>[2]自有船应收租金!Y1207</f>
        <v>1.25%佣金</v>
      </c>
    </row>
    <row r="1266" s="59" customFormat="1" ht="12" customHeight="1" spans="2:9">
      <c r="B1266" s="82" t="str">
        <f>[2]自有船应收租金!B1208</f>
        <v>Contship Day</v>
      </c>
      <c r="C1266" s="82" t="str">
        <f>[2]自有船应收租金!C1208</f>
        <v>APL</v>
      </c>
      <c r="D1266" s="82" t="str">
        <f>[2]自有船应收租金!F1208</f>
        <v>第07期</v>
      </c>
      <c r="E1266" s="82" t="str">
        <f>[2]自有船应收租金!I1208</f>
        <v>2021.02.04-2021.02.19</v>
      </c>
      <c r="F1266" s="83">
        <f>[2]自有船应收租金!V1208</f>
        <v>0</v>
      </c>
      <c r="G1266" s="82">
        <f>[2]自有船应收租金!AA1208</f>
        <v>73211.31</v>
      </c>
      <c r="H1266" s="82">
        <f>IF([2]自有船应收租金!AB1208="","",[2]自有船应收租金!AB1208)</f>
        <v>73276.25</v>
      </c>
      <c r="I1266" s="86" t="str">
        <f>[2]自有船应收租金!Y1208</f>
        <v>油样检测费</v>
      </c>
    </row>
    <row r="1267" s="59" customFormat="1" ht="12" customHeight="1" spans="2:9">
      <c r="B1267" s="82" t="str">
        <f>[2]自有船应收租金!B1209</f>
        <v>ACACIA MING</v>
      </c>
      <c r="C1267" s="82" t="str">
        <f>[2]自有船应收租金!C1209</f>
        <v>TCL</v>
      </c>
      <c r="D1267" s="82" t="str">
        <f>[2]自有船应收租金!F1209</f>
        <v>prefinal</v>
      </c>
      <c r="E1267" s="82" t="str">
        <f>[2]自有船应收租金!I1209</f>
        <v>2021.02.07-2021.02.09</v>
      </c>
      <c r="F1267" s="83">
        <f>[2]自有船应收租金!V1209</f>
        <v>0</v>
      </c>
      <c r="G1267" s="82">
        <f>[2]自有船应收租金!AA1209</f>
        <v>-18103.7991</v>
      </c>
      <c r="H1267" s="82" t="str">
        <f>IF([2]自有船应收租金!AB1209="","",[2]自有船应收租金!AB1209)</f>
        <v/>
      </c>
      <c r="I1267" s="86" t="str">
        <f>[2]自有船应收租金!Y1209</f>
        <v>还船检验费/主机失控，2020.02.06 1500时-2.09 1055 2.829861天/主机故障，1.23 1918时-2245时  停租0.14375天</v>
      </c>
    </row>
    <row r="1268" s="59" customFormat="1" ht="12" customHeight="1" spans="2:9">
      <c r="B1268" s="82" t="str">
        <f>[2]自有船应收租金!B1210</f>
        <v>ACACIA MING</v>
      </c>
      <c r="C1268" s="82" t="str">
        <f>[2]自有船应收租金!C1210</f>
        <v>TCL</v>
      </c>
      <c r="D1268" s="82" t="str">
        <f>[2]自有船应收租金!F1210</f>
        <v>prefinal</v>
      </c>
      <c r="E1268" s="82" t="str">
        <f>[2]自有船应收租金!I1210</f>
        <v>2021.02.09-2021.02.20</v>
      </c>
      <c r="F1268" s="83">
        <f>[2]自有船应收租金!V1210</f>
        <v>0</v>
      </c>
      <c r="G1268" s="82">
        <f>[2]自有船应收租金!AA1210</f>
        <v>23993.8783482487</v>
      </c>
      <c r="H1268" s="82" t="str">
        <f>IF([2]自有船应收租金!AB1210="","",[2]自有船应收租金!AB1210)</f>
        <v/>
      </c>
      <c r="I1268" s="86" t="str">
        <f>[2]自有船应收租金!Y1210</f>
        <v>还船右锚脱落，02.15 1640时-02.19 0945时在太仓抛锚，扣租3.711806天</v>
      </c>
    </row>
    <row r="1269" s="59" customFormat="1" ht="12" customHeight="1" spans="2:9">
      <c r="B1269" s="82" t="str">
        <f>[2]自有船应收租金!B1211</f>
        <v>ACACIA MING</v>
      </c>
      <c r="C1269" s="82" t="str">
        <f>[2]自有船应收租金!C1211</f>
        <v>TCL</v>
      </c>
      <c r="D1269" s="82" t="str">
        <f>[2]自有船应收租金!F1211</f>
        <v>final</v>
      </c>
      <c r="E1269" s="82" t="str">
        <f>[2]自有船应收租金!I1211</f>
        <v>2021.02.07-2021.02.20</v>
      </c>
      <c r="F1269" s="83">
        <f>[2]自有船应收租金!V1211</f>
        <v>0</v>
      </c>
      <c r="G1269" s="82">
        <f>[2]自有船应收租金!AA1211</f>
        <v>5000</v>
      </c>
      <c r="H1269" s="82" t="str">
        <f>IF([2]自有船应收租金!AB1211="","",[2]自有船应收租金!AB1211)</f>
        <v/>
      </c>
      <c r="I1269" s="86" t="str">
        <f>[2]自有船应收租金!Y1211</f>
        <v>还船检验费</v>
      </c>
    </row>
    <row r="1270" s="59" customFormat="1" ht="12" customHeight="1" spans="2:9">
      <c r="B1270" s="82" t="str">
        <f>[2]自有船应收租金!B1212</f>
        <v>A KOU</v>
      </c>
      <c r="C1270" s="82" t="str">
        <f>[2]自有船应收租金!C1212</f>
        <v>KMTC</v>
      </c>
      <c r="D1270" s="82" t="str">
        <f>[2]自有船应收租金!F1212</f>
        <v>第11期</v>
      </c>
      <c r="E1270" s="82" t="str">
        <f>[2]自有船应收租金!I1212</f>
        <v>2021.02.07-2021.02.22</v>
      </c>
      <c r="F1270" s="83">
        <f>[2]自有船应收租金!V1212</f>
        <v>0</v>
      </c>
      <c r="G1270" s="82">
        <f>[2]自有船应收租金!AA1212</f>
        <v>57400</v>
      </c>
      <c r="H1270" s="82">
        <f>IF([2]自有船应收租金!AB1212="","",[2]自有船应收租金!AB1212)</f>
        <v>57400</v>
      </c>
      <c r="I1270" s="86" t="str">
        <f>[2]自有船应收租金!Y1212</f>
        <v>1.25%佣金</v>
      </c>
    </row>
    <row r="1271" s="59" customFormat="1" ht="12" customHeight="1" spans="2:9">
      <c r="B1271" s="82" t="str">
        <f>[2]自有船应收租金!B1213</f>
        <v>ACACIA LIBRA</v>
      </c>
      <c r="C1271" s="82" t="str">
        <f>[2]自有船应收租金!C1213</f>
        <v>COSCO</v>
      </c>
      <c r="D1271" s="82" t="str">
        <f>[2]自有船应收租金!F1213</f>
        <v>第11期</v>
      </c>
      <c r="E1271" s="82" t="str">
        <f>[2]自有船应收租金!I1213</f>
        <v>2021.02.07-2021.02.22</v>
      </c>
      <c r="F1271" s="83">
        <f>[2]自有船应收租金!V1213</f>
        <v>0</v>
      </c>
      <c r="G1271" s="82">
        <f>[2]自有船应收租金!AA1213</f>
        <v>139633.75</v>
      </c>
      <c r="H1271" s="82">
        <f>IF([2]自有船应收租金!AB1213="","",[2]自有船应收租金!AB1213)</f>
        <v>139601.05</v>
      </c>
      <c r="I1271" s="86">
        <f>[2]自有船应收租金!Y1213</f>
        <v>0</v>
      </c>
    </row>
    <row r="1272" s="59" customFormat="1" ht="12" customHeight="1" spans="2:9">
      <c r="B1272" s="82" t="str">
        <f>[2]自有船应收租金!B1214</f>
        <v>A MIZUHO</v>
      </c>
      <c r="C1272" s="82" t="str">
        <f>[2]自有船应收租金!C1214</f>
        <v>Heung-A</v>
      </c>
      <c r="D1272" s="82" t="str">
        <f>[2]自有船应收租金!F1214</f>
        <v>第01期</v>
      </c>
      <c r="E1272" s="82" t="str">
        <f>[2]自有船应收租金!I1214</f>
        <v>2021.02.07-2021.02.22</v>
      </c>
      <c r="F1272" s="83">
        <f>[2]自有船应收租金!V1214</f>
        <v>0</v>
      </c>
      <c r="G1272" s="82">
        <f>[2]自有船应收租金!AA1214</f>
        <v>153616.438356164</v>
      </c>
      <c r="H1272" s="82">
        <f>IF([2]自有船应收租金!AB1214="","",[2]自有船应收租金!AB1214)</f>
        <v>153617.5</v>
      </c>
      <c r="I1272" s="86">
        <f>[2]自有船应收租金!Y1214</f>
        <v>0</v>
      </c>
    </row>
    <row r="1273" s="59" customFormat="1" ht="12" customHeight="1" spans="2:9">
      <c r="B1273" s="82" t="str">
        <f>[2]自有船应收租金!B1215</f>
        <v>A KEIGA</v>
      </c>
      <c r="C1273" s="82" t="str">
        <f>[2]自有船应收租金!C1215</f>
        <v>DBR</v>
      </c>
      <c r="D1273" s="82" t="str">
        <f>[2]自有船应收租金!F1215</f>
        <v>第04期</v>
      </c>
      <c r="E1273" s="82" t="str">
        <f>[2]自有船应收租金!I1215</f>
        <v>2021.02.08-2021.02.23</v>
      </c>
      <c r="F1273" s="83">
        <f>[2]自有船应收租金!V1215</f>
        <v>0</v>
      </c>
      <c r="G1273" s="82">
        <f>[2]自有船应收租金!AA1215</f>
        <v>97350</v>
      </c>
      <c r="H1273" s="82">
        <f>IF([2]自有船应收租金!AB1215="","",[2]自有船应收租金!AB1215)</f>
        <v>97350</v>
      </c>
      <c r="I1273" s="86">
        <f>[2]自有船应收租金!Y1215</f>
        <v>0</v>
      </c>
    </row>
    <row r="1274" s="59" customFormat="1" ht="12" customHeight="1" spans="2:9">
      <c r="B1274" s="82" t="str">
        <f>[2]自有船应收租金!B1216</f>
        <v>ACACIA VIRGO</v>
      </c>
      <c r="C1274" s="82" t="str">
        <f>[2]自有船应收租金!C1216</f>
        <v>FESCO</v>
      </c>
      <c r="D1274" s="82" t="str">
        <f>[2]自有船应收租金!F1216</f>
        <v>第01期</v>
      </c>
      <c r="E1274" s="82" t="str">
        <f>[2]自有船应收租金!I1216</f>
        <v>2021.02.09-2021.02.19</v>
      </c>
      <c r="F1274" s="83">
        <f>[2]自有船应收租金!V1216</f>
        <v>0</v>
      </c>
      <c r="G1274" s="82">
        <f>[2]自有船应收租金!AA1216</f>
        <v>99433.3333333333</v>
      </c>
      <c r="H1274" s="82">
        <f>IF([2]自有船应收租金!AB1216="","",[2]自有船应收租金!AB1216)</f>
        <v>99433.33</v>
      </c>
      <c r="I1274" s="86">
        <f>[2]自有船应收租金!Y1216</f>
        <v>0</v>
      </c>
    </row>
    <row r="1275" s="59" customFormat="1" ht="12" customHeight="1" spans="2:9">
      <c r="B1275" s="82" t="str">
        <f>[2]自有船应收租金!B1217</f>
        <v>ACACIA HAWK</v>
      </c>
      <c r="C1275" s="82" t="str">
        <f>[2]自有船应收租金!C1217</f>
        <v>CMS</v>
      </c>
      <c r="D1275" s="82" t="str">
        <f>[2]自有船应收租金!F1217</f>
        <v>第75期</v>
      </c>
      <c r="E1275" s="82" t="str">
        <f>[2]自有船应收租金!I1217</f>
        <v>2021.02.11-2021.02.26</v>
      </c>
      <c r="F1275" s="83">
        <f>[2]自有船应收租金!V1217</f>
        <v>0</v>
      </c>
      <c r="G1275" s="82">
        <f>[2]自有船应收租金!AA1217</f>
        <v>105542.465753425</v>
      </c>
      <c r="H1275" s="82">
        <f>IF([2]自有船应收租金!AB1217="","",[2]自有船应收租金!AB1217)</f>
        <v>105514.98</v>
      </c>
      <c r="I1275" s="86">
        <f>[2]自有船应收租金!Y1217</f>
        <v>0</v>
      </c>
    </row>
    <row r="1276" s="59" customFormat="1" ht="12" customHeight="1" spans="2:9">
      <c r="B1276" s="82" t="str">
        <f>[2]自有船应收租金!B1218</f>
        <v>ACACIA REI</v>
      </c>
      <c r="C1276" s="82" t="str">
        <f>[2]自有船应收租金!C1218</f>
        <v>STM</v>
      </c>
      <c r="D1276" s="82" t="str">
        <f>[2]自有船应收租金!F1218</f>
        <v>第12期</v>
      </c>
      <c r="E1276" s="82" t="str">
        <f>[2]自有船应收租金!I1218</f>
        <v>2021.02.12-2021.02.27</v>
      </c>
      <c r="F1276" s="83">
        <f>[2]自有船应收租金!V1218</f>
        <v>0</v>
      </c>
      <c r="G1276" s="82">
        <f>[2]自有船应收租金!AA1218</f>
        <v>179553.08</v>
      </c>
      <c r="H1276" s="82">
        <f>IF([2]自有船应收租金!AB1218="","",[2]自有船应收租金!AB1218)</f>
        <v>179553.09</v>
      </c>
      <c r="I1276" s="86">
        <f>[2]自有船应收租金!Y1218</f>
        <v>0</v>
      </c>
    </row>
    <row r="1277" s="59" customFormat="1" ht="12" customHeight="1" spans="2:9">
      <c r="B1277" s="82" t="str">
        <f>[2]自有船应收租金!B1219</f>
        <v>Heung-A Jakarta </v>
      </c>
      <c r="C1277" s="82" t="str">
        <f>[2]自有船应收租金!C1219</f>
        <v>PAN</v>
      </c>
      <c r="D1277" s="82" t="str">
        <f>[2]自有船应收租金!F1219</f>
        <v>第09期</v>
      </c>
      <c r="E1277" s="82" t="str">
        <f>[2]自有船应收租金!I1219</f>
        <v>2021.02.13-2021.02.28</v>
      </c>
      <c r="F1277" s="83">
        <f>[2]自有船应收租金!V1219</f>
        <v>0</v>
      </c>
      <c r="G1277" s="82">
        <f>[2]自有船应收租金!AA1219</f>
        <v>78065.46</v>
      </c>
      <c r="H1277" s="82">
        <f>IF([2]自有船应收租金!AB1219="","",[2]自有船应收租金!AB1219)</f>
        <v>78037.97</v>
      </c>
      <c r="I1277" s="86">
        <f>[2]自有船应收租金!Y1219</f>
        <v>0</v>
      </c>
    </row>
    <row r="1278" s="59" customFormat="1" ht="12" customHeight="1" spans="2:9">
      <c r="B1278" s="82" t="str">
        <f>[2]自有船应收租金!B1220</f>
        <v>ACACIA MAKOTO</v>
      </c>
      <c r="C1278" s="82" t="str">
        <f>[2]自有船应收租金!C1220</f>
        <v>STM</v>
      </c>
      <c r="D1278" s="82" t="str">
        <f>[2]自有船应收租金!F1220</f>
        <v>第65期</v>
      </c>
      <c r="E1278" s="82" t="str">
        <f>[2]自有船应收租金!I1220</f>
        <v>2021.02.13-2021.02.28</v>
      </c>
      <c r="F1278" s="83">
        <f>[2]自有船应收租金!V1220</f>
        <v>0</v>
      </c>
      <c r="G1278" s="82">
        <f>[2]自有船应收租金!AA1220</f>
        <v>162671.01</v>
      </c>
      <c r="H1278" s="82">
        <f>IF([2]自有船应收租金!AB1220="","",[2]自有船应收租金!AB1220)</f>
        <v>162671</v>
      </c>
      <c r="I1278" s="86">
        <f>[2]自有船应收租金!Y1220</f>
        <v>0</v>
      </c>
    </row>
    <row r="1279" s="59" customFormat="1" ht="12" customHeight="1" spans="2:9">
      <c r="B1279" s="82" t="str">
        <f>[2]自有船应收租金!B1221</f>
        <v>A FUJI</v>
      </c>
      <c r="C1279" s="82" t="str">
        <f>[2]自有船应收租金!C1221</f>
        <v>APL</v>
      </c>
      <c r="D1279" s="82" t="str">
        <f>[2]自有船应收租金!F1221</f>
        <v>第03期</v>
      </c>
      <c r="E1279" s="82" t="str">
        <f>[2]自有船应收租金!I1221</f>
        <v>2021.02.13-2021.02.28</v>
      </c>
      <c r="F1279" s="83">
        <f>[2]自有船应收租金!V1221</f>
        <v>0</v>
      </c>
      <c r="G1279" s="82">
        <f>[2]自有船应收租金!AA1221</f>
        <v>246900</v>
      </c>
      <c r="H1279" s="82">
        <f>IF([2]自有船应收租金!AB1221="","",[2]自有船应收租金!AB1221)</f>
        <v>246892.52</v>
      </c>
      <c r="I1279" s="86" t="str">
        <f>[2]自有船应收租金!Y1221</f>
        <v>油样检测费</v>
      </c>
    </row>
    <row r="1280" s="59" customFormat="1" ht="12" customHeight="1" spans="2:9">
      <c r="B1280" s="82" t="str">
        <f>[2]自有船应收租金!B1222</f>
        <v>A ROKU</v>
      </c>
      <c r="C1280" s="82" t="str">
        <f>[2]自有船应收租金!C1222</f>
        <v>TSL</v>
      </c>
      <c r="D1280" s="82" t="str">
        <f>[2]自有船应收租金!F1222</f>
        <v>第08期</v>
      </c>
      <c r="E1280" s="82" t="str">
        <f>[2]自有船应收租金!I1222</f>
        <v>2021.02.16-2021.03.01</v>
      </c>
      <c r="F1280" s="83">
        <f>[2]自有船应收租金!V1222</f>
        <v>0</v>
      </c>
      <c r="G1280" s="82">
        <f>[2]自有船应收租金!AA1222</f>
        <v>119768.75</v>
      </c>
      <c r="H1280" s="82">
        <f>IF([2]自有船应收租金!AB1222="","",[2]自有船应收租金!AB1222)</f>
        <v>119751.28</v>
      </c>
      <c r="I1280" s="86" t="str">
        <f>[2]自有船应收租金!Y1222</f>
        <v>1.25%佣金</v>
      </c>
    </row>
    <row r="1281" s="59" customFormat="1" ht="12" customHeight="1" spans="2:9">
      <c r="B1281" s="82" t="str">
        <f>[2]自有船应收租金!B1223</f>
        <v>JRS CARINA</v>
      </c>
      <c r="C1281" s="82" t="str">
        <f>[2]自有船应收租金!C1223</f>
        <v>CCL</v>
      </c>
      <c r="D1281" s="82" t="str">
        <f>[2]自有船应收租金!F1223</f>
        <v>第65期</v>
      </c>
      <c r="E1281" s="82" t="str">
        <f>[2]自有船应收租金!I1223</f>
        <v>2021.02.14-2021.03.01</v>
      </c>
      <c r="F1281" s="83">
        <f>[2]自有船应收租金!V1223</f>
        <v>0</v>
      </c>
      <c r="G1281" s="82">
        <f>[2]自有船应收租金!AA1223</f>
        <v>109900</v>
      </c>
      <c r="H1281" s="82">
        <f>IF([2]自有船应收租金!AB1223="","",[2]自有船应收租金!AB1223)</f>
        <v>109892.47</v>
      </c>
      <c r="I1281" s="86">
        <f>[2]自有船应收租金!Y1223</f>
        <v>0</v>
      </c>
    </row>
    <row r="1282" s="59" customFormat="1" ht="12" customHeight="1" spans="2:9">
      <c r="B1282" s="82" t="str">
        <f>[2]自有船应收租金!B1224</f>
        <v>ACACIA ARIES</v>
      </c>
      <c r="C1282" s="82" t="str">
        <f>[2]自有船应收租金!C1224</f>
        <v>STM</v>
      </c>
      <c r="D1282" s="82" t="str">
        <f>[2]自有船应收租金!F1224</f>
        <v>第25期</v>
      </c>
      <c r="E1282" s="82" t="str">
        <f>[2]自有船应收租金!I1224</f>
        <v>2021.02.14-2021.03.01</v>
      </c>
      <c r="F1282" s="83">
        <f>[2]自有船应收租金!V1224</f>
        <v>0</v>
      </c>
      <c r="G1282" s="82">
        <f>[2]自有船应收租金!AA1224</f>
        <v>81539.87</v>
      </c>
      <c r="H1282" s="82">
        <f>IF([2]自有船应收租金!AB1224="","",[2]自有船应收租金!AB1224)</f>
        <v>81539.88</v>
      </c>
      <c r="I1282" s="86">
        <f>[2]自有船应收租金!Y1224</f>
        <v>0</v>
      </c>
    </row>
    <row r="1283" s="59" customFormat="1" ht="12" customHeight="1" spans="2:9">
      <c r="B1283" s="82" t="str">
        <f>[2]自有船应收租金!B1225</f>
        <v>ACACIA TAURUS</v>
      </c>
      <c r="C1283" s="82" t="str">
        <f>[2]自有船应收租金!C1225</f>
        <v>DWS</v>
      </c>
      <c r="D1283" s="82" t="str">
        <f>[2]自有船应收租金!F1225</f>
        <v>prefinal</v>
      </c>
      <c r="E1283" s="82" t="str">
        <f>[2]自有船应收租金!I1225</f>
        <v>2021.02.14-2021.02.21</v>
      </c>
      <c r="F1283" s="83">
        <f>[2]自有船应收租金!V1225</f>
        <v>0</v>
      </c>
      <c r="G1283" s="82">
        <f>[2]自有船应收租金!AA1225</f>
        <v>34689.5043835616</v>
      </c>
      <c r="H1283" s="82">
        <f>IF([2]自有船应收租金!AB1225="","",[2]自有船应收租金!AB1225)</f>
        <v>34651.99</v>
      </c>
      <c r="I1283" s="86">
        <f>[2]自有船应收租金!Y1225</f>
        <v>0</v>
      </c>
    </row>
    <row r="1284" s="59" customFormat="1" ht="12" customHeight="1" spans="2:9">
      <c r="B1284" s="82" t="str">
        <f>[2]自有船应收租金!B1226</f>
        <v>A KIBO</v>
      </c>
      <c r="C1284" s="82" t="str">
        <f>[2]自有船应收租金!C1226</f>
        <v>GMS</v>
      </c>
      <c r="D1284" s="82" t="str">
        <f>[2]自有船应收租金!F1226</f>
        <v>第06期</v>
      </c>
      <c r="E1284" s="82" t="str">
        <f>[2]自有船应收租金!I1226</f>
        <v>2021.02.15-2021.03.02</v>
      </c>
      <c r="F1284" s="83">
        <f>[2]自有船应收租金!V1226</f>
        <v>0</v>
      </c>
      <c r="G1284" s="82">
        <f>[2]自有船应收租金!AA1226</f>
        <v>171243.75</v>
      </c>
      <c r="H1284" s="82">
        <f>IF([2]自有船应收租金!AB1226="","",[2]自有船应收租金!AB1226)</f>
        <v>171243.75</v>
      </c>
      <c r="I1284" s="86" t="str">
        <f>[2]自有船应收租金!Y1226</f>
        <v>1.25%佣金</v>
      </c>
    </row>
    <row r="1285" s="59" customFormat="1" ht="12" customHeight="1" spans="2:9">
      <c r="B1285" s="82" t="str">
        <f>[2]自有船应收租金!B1227</f>
        <v>A FUKU</v>
      </c>
      <c r="C1285" s="82" t="str">
        <f>[2]自有船应收租金!C1227</f>
        <v>TSL</v>
      </c>
      <c r="D1285" s="82" t="str">
        <f>[2]自有船应收租金!F1227</f>
        <v>第10期</v>
      </c>
      <c r="E1285" s="82" t="str">
        <f>[2]自有船应收租金!I1227</f>
        <v>2021.02.16-2021.02.27</v>
      </c>
      <c r="F1285" s="83">
        <f>[2]自有船应收租金!V1227</f>
        <v>0</v>
      </c>
      <c r="G1285" s="82">
        <f>[2]自有船应收租金!AA1227</f>
        <v>73964.395</v>
      </c>
      <c r="H1285" s="82">
        <f>IF([2]自有船应收租金!AB1227="","",[2]自有船应收租金!AB1227)</f>
        <v>73964.4</v>
      </c>
      <c r="I1285" s="86" t="str">
        <f>[2]自有船应收租金!Y1227</f>
        <v>1.25%佣金</v>
      </c>
    </row>
    <row r="1286" s="59" customFormat="1" ht="12" customHeight="1" spans="2:9">
      <c r="B1286" s="82" t="str">
        <f>[2]自有船应收租金!B1228</f>
        <v>A FUKU</v>
      </c>
      <c r="C1286" s="82" t="str">
        <f>[2]自有船应收租金!C1228</f>
        <v>TSL</v>
      </c>
      <c r="D1286" s="82" t="str">
        <f>[2]自有船应收租金!F1228</f>
        <v>第10期</v>
      </c>
      <c r="E1286" s="82" t="str">
        <f>[2]自有船应收租金!I1228</f>
        <v>2021.02.27-2021.03.01</v>
      </c>
      <c r="F1286" s="83">
        <f>[2]自有船应收租金!V1228</f>
        <v>0</v>
      </c>
      <c r="G1286" s="82">
        <f>[2]自有船应收租金!AA1228</f>
        <v>18670.575</v>
      </c>
      <c r="H1286" s="82">
        <f>IF([2]自有船应收租金!AB1228="","",[2]自有船应收租金!AB1228)</f>
        <v>18653.09</v>
      </c>
      <c r="I1286" s="86" t="str">
        <f>[2]自有船应收租金!Y1228</f>
        <v>1.25%佣金</v>
      </c>
    </row>
    <row r="1287" s="59" customFormat="1" ht="12" customHeight="1" spans="2:9">
      <c r="B1287" s="82" t="str">
        <f>[2]自有船应收租金!B1229</f>
        <v>Heung-A Manila</v>
      </c>
      <c r="C1287" s="82" t="str">
        <f>[2]自有船应收租金!C1229</f>
        <v>SCP</v>
      </c>
      <c r="D1287" s="82" t="str">
        <f>[2]自有船应收租金!F1229</f>
        <v>第02期</v>
      </c>
      <c r="E1287" s="82" t="str">
        <f>[2]自有船应收租金!I1229</f>
        <v>2021.02.17-2021.03.04</v>
      </c>
      <c r="F1287" s="83">
        <f>[2]自有船应收租金!V1229</f>
        <v>0</v>
      </c>
      <c r="G1287" s="82">
        <f>[2]自有船应收租金!AA1229</f>
        <v>248342.495342466</v>
      </c>
      <c r="H1287" s="82">
        <f>IF([2]自有船应收租金!AB1229="","",[2]自有船应收租金!AB1229)</f>
        <v>248335</v>
      </c>
      <c r="I1287" s="86" t="str">
        <f>[2]自有船应收租金!Y1229</f>
        <v>1.25%佣金</v>
      </c>
    </row>
    <row r="1288" s="59" customFormat="1" ht="12" customHeight="1" spans="2:9">
      <c r="B1288" s="82" t="str">
        <f>[2]自有船应收租金!B1230</f>
        <v>ACACIA WA</v>
      </c>
      <c r="C1288" s="82" t="str">
        <f>[2]自有船应收租金!C1230</f>
        <v>STM</v>
      </c>
      <c r="D1288" s="82" t="str">
        <f>[2]自有船应收租金!F1230</f>
        <v>第08期</v>
      </c>
      <c r="E1288" s="82" t="str">
        <f>[2]自有船应收租金!I1230</f>
        <v>2021.02.18-2021.03.05</v>
      </c>
      <c r="F1288" s="83">
        <f>[2]自有船应收租金!V1230</f>
        <v>0</v>
      </c>
      <c r="G1288" s="82">
        <f>[2]自有船应收租金!AA1230</f>
        <v>88152.07</v>
      </c>
      <c r="H1288" s="82">
        <f>IF([2]自有船应收租金!AB1230="","",[2]自有船应收租金!AB1230)</f>
        <v>88152.07</v>
      </c>
      <c r="I1288" s="86">
        <f>[2]自有船应收租金!Y1230</f>
        <v>0</v>
      </c>
    </row>
    <row r="1289" s="59" customFormat="1" ht="12" customHeight="1" spans="2:9">
      <c r="B1289" s="82" t="str">
        <f>[2]自有船应收租金!B1231</f>
        <v>JRS CORVUS</v>
      </c>
      <c r="C1289" s="82" t="str">
        <f>[2]自有船应收租金!C1231</f>
        <v>STM</v>
      </c>
      <c r="D1289" s="82" t="str">
        <f>[2]自有船应收租金!F1231</f>
        <v>第05期</v>
      </c>
      <c r="E1289" s="82" t="str">
        <f>[2]自有船应收租金!I1231</f>
        <v>2021.02.18-2021.03.05</v>
      </c>
      <c r="F1289" s="83">
        <f>[2]自有船应收租金!V1231</f>
        <v>0</v>
      </c>
      <c r="G1289" s="82">
        <f>[2]自有船应收租金!AA1231</f>
        <v>105700</v>
      </c>
      <c r="H1289" s="82">
        <f>IF([2]自有船应收租金!AB1231="","",[2]自有船应收租金!AB1231)</f>
        <v>105700</v>
      </c>
      <c r="I1289" s="86">
        <f>[2]自有船应收租金!Y1231</f>
        <v>0</v>
      </c>
    </row>
    <row r="1290" s="59" customFormat="1" ht="12" customHeight="1" spans="2:9">
      <c r="B1290" s="82" t="str">
        <f>[2]自有船应收租金!B1232</f>
        <v>ACACIA VIRGO</v>
      </c>
      <c r="C1290" s="82" t="str">
        <f>[2]自有船应收租金!C1232</f>
        <v>FESCO</v>
      </c>
      <c r="D1290" s="82" t="str">
        <f>[2]自有船应收租金!F1232</f>
        <v>第02期</v>
      </c>
      <c r="E1290" s="82" t="str">
        <f>[2]自有船应收租金!I1232</f>
        <v>2021.02.19-2021.03.01</v>
      </c>
      <c r="F1290" s="83">
        <f>[2]自有船应收租金!V1232</f>
        <v>0</v>
      </c>
      <c r="G1290" s="82">
        <f>[2]自有船应收租金!AA1232</f>
        <v>99433.3333333333</v>
      </c>
      <c r="H1290" s="82">
        <f>IF([2]自有船应收租金!AB1232="","",[2]自有船应收租金!AB1232)</f>
        <v>99425.86</v>
      </c>
      <c r="I1290" s="86">
        <f>[2]自有船应收租金!Y1232</f>
        <v>0</v>
      </c>
    </row>
    <row r="1291" s="59" customFormat="1" ht="12" customHeight="1" spans="2:9">
      <c r="B1291" s="82" t="str">
        <f>[2]自有船应收租金!B1233</f>
        <v>LISBOA</v>
      </c>
      <c r="C1291" s="82" t="str">
        <f>[2]自有船应收租金!C1233</f>
        <v>QIF</v>
      </c>
      <c r="D1291" s="82" t="str">
        <f>[2]自有船应收租金!F1233</f>
        <v>第01期</v>
      </c>
      <c r="E1291" s="82" t="str">
        <f>[2]自有船应收租金!I1233</f>
        <v>2021.02.22-2021.03.04</v>
      </c>
      <c r="F1291" s="83">
        <f>[2]自有船应收租金!V1233</f>
        <v>0</v>
      </c>
      <c r="G1291" s="82">
        <f>[2]自有船应收租金!AA1233</f>
        <v>76427.397260274</v>
      </c>
      <c r="H1291" s="82">
        <f>IF([2]自有船应收租金!AB1233="","",[2]自有船应收租金!AB1233)</f>
        <v>76423.63</v>
      </c>
      <c r="I1291" s="86">
        <f>[2]自有船应收租金!Y1233</f>
        <v>0</v>
      </c>
    </row>
    <row r="1292" s="59" customFormat="1" ht="12" customHeight="1" spans="2:9">
      <c r="B1292" s="82" t="str">
        <f>[2]自有船应收租金!B1234</f>
        <v>Heung-A Singapore</v>
      </c>
      <c r="C1292" s="82" t="str">
        <f>[2]自有船应收租金!C1234</f>
        <v>NS</v>
      </c>
      <c r="D1292" s="82" t="str">
        <f>[2]自有船应收租金!F1234</f>
        <v>第07期</v>
      </c>
      <c r="E1292" s="82" t="str">
        <f>[2]自有船应收租金!I1234</f>
        <v>2021.02.19-2021.03.06</v>
      </c>
      <c r="F1292" s="83">
        <f>[2]自有船应收租金!V1234</f>
        <v>0</v>
      </c>
      <c r="G1292" s="82">
        <f>[2]自有船应收租金!AA1234</f>
        <v>93968.75</v>
      </c>
      <c r="H1292" s="82">
        <f>IF([2]自有船应收租金!AB1234="","",[2]自有船应收租金!AB1234)</f>
        <v>93931.28</v>
      </c>
      <c r="I1292" s="86" t="str">
        <f>[2]自有船应收租金!Y1234</f>
        <v>1.25%佣金</v>
      </c>
    </row>
    <row r="1293" s="59" customFormat="1" ht="12" customHeight="1" spans="2:9">
      <c r="B1293" s="82" t="str">
        <f>[2]自有船应收租金!B1235</f>
        <v>Contship Day</v>
      </c>
      <c r="C1293" s="82" t="str">
        <f>[2]自有船应收租金!C1235</f>
        <v>APL</v>
      </c>
      <c r="D1293" s="82" t="str">
        <f>[2]自有船应收租金!F1235</f>
        <v>第08期</v>
      </c>
      <c r="E1293" s="82" t="str">
        <f>[2]自有船应收租金!I1235</f>
        <v>2021.02.19-2021.03.06</v>
      </c>
      <c r="F1293" s="83">
        <f>[2]自有船应收租金!V1235</f>
        <v>0</v>
      </c>
      <c r="G1293" s="82">
        <f>[2]自有船应收租金!AA1235</f>
        <v>-7286.97</v>
      </c>
      <c r="H1293" s="82">
        <f>IF([2]自有船应收租金!AB1235="","",[2]自有船应收租金!AB1235)</f>
        <v>-7286.97</v>
      </c>
      <c r="I1293" s="86" t="str">
        <f>[2]自有船应收租金!Y1235</f>
        <v>油样检测费/停租02.04 0000-02.08 2400 5天/2.13 00-2.20 0000 7天</v>
      </c>
    </row>
    <row r="1294" s="59" customFormat="1" ht="12" customHeight="1" spans="2:9">
      <c r="B1294" s="82" t="str">
        <f>[2]自有船应收租金!B1236</f>
        <v>Contship Day</v>
      </c>
      <c r="C1294" s="82" t="str">
        <f>[2]自有船应收租金!C1236</f>
        <v>APL</v>
      </c>
      <c r="D1294" s="82" t="str">
        <f>[2]自有船应收租金!F1236</f>
        <v>第08期</v>
      </c>
      <c r="E1294" s="82" t="str">
        <f>[2]自有船应收租金!I1236</f>
        <v>2021.02.19-2021.03.06</v>
      </c>
      <c r="F1294" s="83">
        <f>[2]自有船应收租金!V1236</f>
        <v>0</v>
      </c>
      <c r="G1294" s="82">
        <f>[2]自有船应收租金!AA1236</f>
        <v>22425.69</v>
      </c>
      <c r="H1294" s="82" t="str">
        <f>IF([2]自有船应收租金!AB1236="","",[2]自有船应收租金!AB1236)</f>
        <v/>
      </c>
      <c r="I1294" s="86" t="str">
        <f>[2]自有船应收租金!Y1236</f>
        <v>收回原船东费用</v>
      </c>
    </row>
    <row r="1295" s="59" customFormat="1" ht="12" customHeight="1" spans="2:9">
      <c r="B1295" s="82" t="str">
        <f>[2]自有船应收租金!B1237</f>
        <v>ACACIA TAURUS</v>
      </c>
      <c r="C1295" s="82" t="str">
        <f>[2]自有船应收租金!C1237</f>
        <v>DWS</v>
      </c>
      <c r="D1295" s="82" t="str">
        <f>[2]自有船应收租金!F1237</f>
        <v>prefinal2</v>
      </c>
      <c r="E1295" s="82" t="str">
        <f>[2]自有船应收租金!I1237</f>
        <v>2021.02.21-2021.02.24</v>
      </c>
      <c r="F1295" s="83">
        <f>[2]自有船应收租金!V1237</f>
        <v>0</v>
      </c>
      <c r="G1295" s="82">
        <f>[2]自有船应收租金!AA1237</f>
        <v>66123.8161315069</v>
      </c>
      <c r="H1295" s="82">
        <f>IF([2]自有船应收租金!AB1237="","",[2]自有船应收租金!AB1237)</f>
        <v>66086.4</v>
      </c>
      <c r="I1295" s="86">
        <f>[2]自有船应收租金!Y1237</f>
        <v>0</v>
      </c>
    </row>
    <row r="1296" s="59" customFormat="1" ht="12" customHeight="1" spans="2:9">
      <c r="B1296" s="82" t="str">
        <f>[2]自有船应收租金!B1238</f>
        <v>ACACIA TAURUS</v>
      </c>
      <c r="C1296" s="82" t="str">
        <f>[2]自有船应收租金!C1238</f>
        <v>DWS</v>
      </c>
      <c r="D1296" s="82" t="str">
        <f>[2]自有船应收租金!F1238</f>
        <v>final</v>
      </c>
      <c r="E1296" s="82" t="str">
        <f>[2]自有船应收租金!I1238</f>
        <v>2021.02.21-2021.02.24</v>
      </c>
      <c r="F1296" s="83">
        <f>[2]自有船应收租金!V1238</f>
        <v>0</v>
      </c>
      <c r="G1296" s="82">
        <f>[2]自有船应收租金!AA1238</f>
        <v>2547.08</v>
      </c>
      <c r="H1296" s="82">
        <f>IF([2]自有船应收租金!AB1238="","",[2]自有船应收租金!AB1238)</f>
        <v>2509.61</v>
      </c>
      <c r="I1296" s="86">
        <f>[2]自有船应收租金!Y1238</f>
        <v>0</v>
      </c>
    </row>
    <row r="1297" s="59" customFormat="1" ht="12" customHeight="1" spans="2:9">
      <c r="B1297" s="82" t="str">
        <f>[2]自有船应收租金!B1239</f>
        <v>A MYOKO</v>
      </c>
      <c r="C1297" s="82" t="str">
        <f>[2]自有船应收租金!C1239</f>
        <v>DBR</v>
      </c>
      <c r="D1297" s="82" t="str">
        <f>[2]自有船应收租金!F1239</f>
        <v>第01期</v>
      </c>
      <c r="E1297" s="82" t="str">
        <f>[2]自有船应收租金!I1239</f>
        <v>2021.02.24-2021.03.11</v>
      </c>
      <c r="F1297" s="83">
        <f>[2]自有船应收租金!V1239</f>
        <v>0</v>
      </c>
      <c r="G1297" s="82">
        <f>[2]自有船应收租金!AA1239</f>
        <v>97700</v>
      </c>
      <c r="H1297" s="82">
        <f>IF([2]自有船应收租金!AB1239="","",[2]自有船应收租金!AB1239)</f>
        <v>97700</v>
      </c>
      <c r="I1297" s="86">
        <f>[2]自有船应收租金!Y1239</f>
        <v>0</v>
      </c>
    </row>
    <row r="1298" s="59" customFormat="1" ht="12" customHeight="1" spans="2:9">
      <c r="B1298" s="82" t="str">
        <f>[2]自有船应收租金!B1240</f>
        <v>A KOU</v>
      </c>
      <c r="C1298" s="82" t="str">
        <f>[2]自有船应收租金!C1240</f>
        <v>KMTC</v>
      </c>
      <c r="D1298" s="82" t="str">
        <f>[2]自有船应收租金!F1240</f>
        <v>prefinal</v>
      </c>
      <c r="E1298" s="82" t="str">
        <f>[2]自有船应收租金!I1240</f>
        <v>2021.02.22-2021.03.07</v>
      </c>
      <c r="F1298" s="83">
        <f>[2]自有船应收租金!V1240</f>
        <v>0</v>
      </c>
      <c r="G1298" s="82">
        <f>[2]自有船应收租金!AA1240</f>
        <v>-22578.1847</v>
      </c>
      <c r="H1298" s="82">
        <f>IF([2]自有船应收租金!AB1240="","",[2]自有船应收租金!AB1240)</f>
        <v>-22578.18</v>
      </c>
      <c r="I1298" s="86" t="str">
        <f>[2]自有船应收租金!Y1240</f>
        <v>1.25%佣金</v>
      </c>
    </row>
    <row r="1299" s="59" customFormat="1" ht="12" customHeight="1" spans="2:9">
      <c r="B1299" s="82" t="str">
        <f>[2]自有船应收租金!B1241</f>
        <v>A KOU</v>
      </c>
      <c r="C1299" s="82" t="str">
        <f>[2]自有船应收租金!C1241</f>
        <v>KMTC</v>
      </c>
      <c r="D1299" s="82" t="str">
        <f>[2]自有船应收租金!F1241</f>
        <v>final</v>
      </c>
      <c r="E1299" s="82" t="str">
        <f>[2]自有船应收租金!I1241</f>
        <v>2021.02.22-2021.03.07</v>
      </c>
      <c r="F1299" s="83">
        <f>[2]自有船应收租金!V1241</f>
        <v>0</v>
      </c>
      <c r="G1299" s="82">
        <f>[2]自有船应收租金!AA1241</f>
        <v>12118.7725</v>
      </c>
      <c r="H1299" s="82">
        <f>IF([2]自有船应收租金!AB1241="","",[2]自有船应收租金!AB1241)</f>
        <v>12118.77</v>
      </c>
      <c r="I1299" s="86" t="str">
        <f>[2]自有船应收租金!Y1241</f>
        <v>1.25%佣金/停租船员重做核酸检测2021.01.30 1942-1.31 2006 1.01667天</v>
      </c>
    </row>
    <row r="1300" s="59" customFormat="1" ht="12" customHeight="1" spans="2:9">
      <c r="B1300" s="82" t="str">
        <f>[2]自有船应收租金!B1242</f>
        <v>ACACIA LIBRA</v>
      </c>
      <c r="C1300" s="82" t="str">
        <f>[2]自有船应收租金!C1242</f>
        <v>COSCO</v>
      </c>
      <c r="D1300" s="82" t="str">
        <f>[2]自有船应收租金!F1242</f>
        <v>第12期</v>
      </c>
      <c r="E1300" s="82" t="str">
        <f>[2]自有船应收租金!I1242</f>
        <v>2021.02.22-2021.03.09</v>
      </c>
      <c r="F1300" s="83">
        <f>[2]自有船应收租金!V1242</f>
        <v>0</v>
      </c>
      <c r="G1300" s="82">
        <f>[2]自有船应收租金!AA1242</f>
        <v>143925</v>
      </c>
      <c r="H1300" s="82">
        <f>IF([2]自有船应收租金!AB1242="","",[2]自有船应收租金!AB1242)</f>
        <v>143923.06</v>
      </c>
      <c r="I1300" s="86">
        <f>[2]自有船应收租金!Y1242</f>
        <v>0</v>
      </c>
    </row>
    <row r="1301" s="59" customFormat="1" ht="12" customHeight="1" spans="2:9">
      <c r="B1301" s="82" t="str">
        <f>[2]自有船应收租金!B1243</f>
        <v>A MIZUHO</v>
      </c>
      <c r="C1301" s="82" t="str">
        <f>[2]自有船应收租金!C1243</f>
        <v>Heung-A</v>
      </c>
      <c r="D1301" s="82" t="str">
        <f>[2]自有船应收租金!F1243</f>
        <v>第02期</v>
      </c>
      <c r="E1301" s="82" t="str">
        <f>[2]自有船应收租金!I1243</f>
        <v>2021.02.22-2021.03.09</v>
      </c>
      <c r="F1301" s="83">
        <f>[2]自有船应收租金!V1243</f>
        <v>0</v>
      </c>
      <c r="G1301" s="82">
        <f>[2]自有船应收租金!AA1243</f>
        <v>249808.328356164</v>
      </c>
      <c r="H1301" s="82">
        <f>IF([2]自有船应收租金!AB1243="","",[2]自有船应收租金!AB1243)</f>
        <v>249792.27</v>
      </c>
      <c r="I1301" s="86">
        <f>[2]自有船应收租金!Y1243</f>
        <v>0</v>
      </c>
    </row>
    <row r="1302" s="59" customFormat="1" ht="12" customHeight="1" spans="2:9">
      <c r="B1302" s="82" t="str">
        <f>[2]自有船应收租金!B1244</f>
        <v>A KEIGA</v>
      </c>
      <c r="C1302" s="82" t="str">
        <f>[2]自有船应收租金!C1244</f>
        <v>DBR</v>
      </c>
      <c r="D1302" s="82" t="str">
        <f>[2]自有船应收租金!F1244</f>
        <v>第05期</v>
      </c>
      <c r="E1302" s="82" t="str">
        <f>[2]自有船应收租金!I1244</f>
        <v>2021.02.23-2021.03.10</v>
      </c>
      <c r="F1302" s="83">
        <f>[2]自有船应收租金!V1244</f>
        <v>0</v>
      </c>
      <c r="G1302" s="82">
        <f>[2]自有船应收租金!AA1244</f>
        <v>97350</v>
      </c>
      <c r="H1302" s="82">
        <f>IF([2]自有船应收租金!AB1244="","",[2]自有船应收租金!AB1244)</f>
        <v>97350</v>
      </c>
      <c r="I1302" s="86">
        <f>[2]自有船应收租金!Y1244</f>
        <v>0</v>
      </c>
    </row>
    <row r="1303" s="59" customFormat="1" ht="12" customHeight="1" spans="2:9">
      <c r="B1303" s="82" t="str">
        <f>[2]自有船应收租金!B1245</f>
        <v>ACACIA MING</v>
      </c>
      <c r="C1303" s="82" t="str">
        <f>[2]自有船应收租金!C1245</f>
        <v>STM</v>
      </c>
      <c r="D1303" s="82" t="str">
        <f>[2]自有船应收租金!F1245</f>
        <v>第01期</v>
      </c>
      <c r="E1303" s="82" t="str">
        <f>[2]自有船应收租金!I1245</f>
        <v>2021.02.25-2021.03.16</v>
      </c>
      <c r="F1303" s="83">
        <f>[2]自有船应收租金!V1245</f>
        <v>0</v>
      </c>
      <c r="G1303" s="82">
        <f>[2]自有船应收租金!AA1245</f>
        <v>92156.2120666667</v>
      </c>
      <c r="H1303" s="82">
        <f>IF([2]自有船应收租金!AB1245="","",[2]自有船应收租金!AB1245)</f>
        <v>92156.21</v>
      </c>
      <c r="I1303" s="86">
        <f>[2]自有船应收租金!Y1245</f>
        <v>0</v>
      </c>
    </row>
    <row r="1304" s="59" customFormat="1" ht="12" customHeight="1" spans="2:9">
      <c r="B1304" s="82" t="str">
        <f>[2]自有船应收租金!B1246</f>
        <v>ACACIA MING</v>
      </c>
      <c r="C1304" s="82" t="str">
        <f>[2]自有船应收租金!C1246</f>
        <v>STM</v>
      </c>
      <c r="D1304" s="82" t="str">
        <f>[2]自有船应收租金!F1246</f>
        <v>final</v>
      </c>
      <c r="E1304" s="82" t="str">
        <f>[2]自有船应收租金!I1246</f>
        <v>2021.02.25-2021.03.16</v>
      </c>
      <c r="F1304" s="83">
        <f>[2]自有船应收租金!V1246</f>
        <v>0</v>
      </c>
      <c r="G1304" s="82">
        <f>[2]自有船应收租金!AA1246</f>
        <v>-9369.2</v>
      </c>
      <c r="H1304" s="82" t="str">
        <f>IF([2]自有船应收租金!AB1246="","",[2]自有船应收租金!AB1246)</f>
        <v/>
      </c>
      <c r="I1304" s="86">
        <f>[2]自有船应收租金!Y1246</f>
        <v>0</v>
      </c>
    </row>
    <row r="1305" s="59" customFormat="1" ht="12" customHeight="1" spans="2:9">
      <c r="B1305" s="82" t="str">
        <f>[2]自有船应收租金!B1247</f>
        <v>ACACIA HAWK</v>
      </c>
      <c r="C1305" s="82" t="str">
        <f>[2]自有船应收租金!C1247</f>
        <v>CMS</v>
      </c>
      <c r="D1305" s="82" t="str">
        <f>[2]自有船应收租金!F1247</f>
        <v>第76期</v>
      </c>
      <c r="E1305" s="82" t="str">
        <f>[2]自有船应收租金!I1247</f>
        <v>2021.02.26-2021.03.13</v>
      </c>
      <c r="F1305" s="83">
        <f>[2]自有船应收租金!V1247</f>
        <v>0</v>
      </c>
      <c r="G1305" s="82">
        <f>[2]自有船应收租金!AA1247</f>
        <v>105542.465753425</v>
      </c>
      <c r="H1305" s="82">
        <f>IF([2]自有船应收租金!AB1247="","",[2]自有船应收租金!AB1247)</f>
        <v>105514.95</v>
      </c>
      <c r="I1305" s="86">
        <f>[2]自有船应收租金!Y1247</f>
        <v>0</v>
      </c>
    </row>
    <row r="1306" s="59" customFormat="1" ht="12" customHeight="1" spans="2:9">
      <c r="B1306" s="82" t="str">
        <f>[2]自有船应收租金!B1248</f>
        <v>ACACIA REI</v>
      </c>
      <c r="C1306" s="82" t="str">
        <f>[2]自有船应收租金!C1248</f>
        <v>STM</v>
      </c>
      <c r="D1306" s="82" t="str">
        <f>[2]自有船应收租金!F1248</f>
        <v>第13期</v>
      </c>
      <c r="E1306" s="82" t="str">
        <f>[2]自有船应收租金!I1248</f>
        <v>2021.02.27-2021.03.14</v>
      </c>
      <c r="F1306" s="83">
        <f>[2]自有船应收租金!V1248</f>
        <v>0</v>
      </c>
      <c r="G1306" s="82">
        <f>[2]自有船应收租金!AA1248</f>
        <v>181200</v>
      </c>
      <c r="H1306" s="82">
        <f>IF([2]自有船应收租金!AB1248="","",[2]自有船应收租金!AB1248)</f>
        <v>181200</v>
      </c>
      <c r="I1306" s="86">
        <f>[2]自有船应收租金!Y1248</f>
        <v>0</v>
      </c>
    </row>
    <row r="1307" s="59" customFormat="1" ht="12" customHeight="1" spans="2:9">
      <c r="B1307" s="82" t="str">
        <f>[2]自有船应收租金!B1249</f>
        <v>ACACIA TAURUS</v>
      </c>
      <c r="C1307" s="82" t="str">
        <f>[2]自有船应收租金!C1249</f>
        <v>RHF</v>
      </c>
      <c r="D1307" s="82" t="str">
        <f>[2]自有船应收租金!F1249</f>
        <v>第01期</v>
      </c>
      <c r="E1307" s="82" t="str">
        <f>[2]自有船应收租金!I1249</f>
        <v>2021.02.26-2021.03.05</v>
      </c>
      <c r="F1307" s="83">
        <f>[2]自有船应收租金!V1249</f>
        <v>0</v>
      </c>
      <c r="G1307" s="82">
        <f>[2]自有船应收租金!AA1249</f>
        <v>42980</v>
      </c>
      <c r="H1307" s="82">
        <f>IF([2]自有船应收租金!AB1249="","",[2]自有船应收租金!AB1249)</f>
        <v>42962.53</v>
      </c>
      <c r="I1307" s="86">
        <f>[2]自有船应收租金!Y1249</f>
        <v>0</v>
      </c>
    </row>
    <row r="1308" s="59" customFormat="1" ht="12" customHeight="1" spans="2:9">
      <c r="B1308" s="82" t="str">
        <f>[2]自有船应收租金!B1250</f>
        <v>Heung-A Jakarta </v>
      </c>
      <c r="C1308" s="82" t="str">
        <f>[2]自有船应收租金!C1250</f>
        <v>PAN</v>
      </c>
      <c r="D1308" s="82" t="str">
        <f>[2]自有船应收租金!F1250</f>
        <v>第10期</v>
      </c>
      <c r="E1308" s="82" t="str">
        <f>[2]自有船应收租金!I1250</f>
        <v>2021.02.28-2021.03.15</v>
      </c>
      <c r="F1308" s="83">
        <f>[2]自有船应收租金!V1250</f>
        <v>0</v>
      </c>
      <c r="G1308" s="82">
        <f>[2]自有船应收租金!AA1250</f>
        <v>74093.65</v>
      </c>
      <c r="H1308" s="82">
        <f>IF([2]自有船应收租金!AB1250="","",[2]自有船应收租金!AB1250)</f>
        <v>74066.17</v>
      </c>
      <c r="I1308" s="86">
        <f>[2]自有船应收租金!Y1250</f>
        <v>0</v>
      </c>
    </row>
    <row r="1309" s="59" customFormat="1" ht="12" customHeight="1" spans="2:9">
      <c r="B1309" s="82" t="str">
        <f>[2]自有船应收租金!B1251</f>
        <v>ACACIA MAKOTO</v>
      </c>
      <c r="C1309" s="82" t="str">
        <f>[2]自有船应收租金!C1251</f>
        <v>STM</v>
      </c>
      <c r="D1309" s="82" t="str">
        <f>[2]自有船应收租金!F1251</f>
        <v>第66期</v>
      </c>
      <c r="E1309" s="82" t="str">
        <f>[2]自有船应收租金!I1251</f>
        <v>2021.02.28-2021.03.15</v>
      </c>
      <c r="F1309" s="83">
        <f>[2]自有船应收租金!V1251</f>
        <v>0</v>
      </c>
      <c r="G1309" s="82">
        <f>[2]自有船应收租金!AA1251</f>
        <v>166200</v>
      </c>
      <c r="H1309" s="82">
        <f>IF([2]自有船应收租金!AB1251="","",[2]自有船应收租金!AB1251)</f>
        <v>166200</v>
      </c>
      <c r="I1309" s="86">
        <f>[2]自有船应收租金!Y1251</f>
        <v>0</v>
      </c>
    </row>
    <row r="1310" s="59" customFormat="1" ht="12" customHeight="1" spans="2:9">
      <c r="B1310" s="82" t="str">
        <f>[2]自有船应收租金!B1252</f>
        <v>A FUJI</v>
      </c>
      <c r="C1310" s="82" t="str">
        <f>[2]自有船应收租金!C1252</f>
        <v>APL</v>
      </c>
      <c r="D1310" s="82" t="str">
        <f>[2]自有船应收租金!F1252</f>
        <v>第04期</v>
      </c>
      <c r="E1310" s="82" t="str">
        <f>[2]自有船应收租金!I1252</f>
        <v>2021.02.28-2021.03.15</v>
      </c>
      <c r="F1310" s="83">
        <f>[2]自有船应收租金!V1252</f>
        <v>0</v>
      </c>
      <c r="G1310" s="82">
        <f>[2]自有船应收租金!AA1252</f>
        <v>246359.481</v>
      </c>
      <c r="H1310" s="82">
        <f>IF([2]自有船应收租金!AB1252="","",[2]自有船应收租金!AB1252)</f>
        <v>246352.01</v>
      </c>
      <c r="I1310" s="86" t="str">
        <f>[2]自有船应收租金!Y1252</f>
        <v>油样检测费/交船检验费</v>
      </c>
    </row>
    <row r="1311" s="59" customFormat="1" ht="12" customHeight="1" spans="2:9">
      <c r="B1311" s="82" t="str">
        <f>[2]自有船应收租金!B1253</f>
        <v>ACACIA VIRGO</v>
      </c>
      <c r="C1311" s="82" t="str">
        <f>[2]自有船应收租金!C1253</f>
        <v>FESCO</v>
      </c>
      <c r="D1311" s="82" t="str">
        <f>[2]自有船应收租金!F1253</f>
        <v>第03期</v>
      </c>
      <c r="E1311" s="82" t="str">
        <f>[2]自有船应收租金!I1253</f>
        <v>2021.03.01-2021.03.11</v>
      </c>
      <c r="F1311" s="83">
        <f>[2]自有船应收租金!V1253</f>
        <v>0</v>
      </c>
      <c r="G1311" s="82">
        <f>[2]自有船应收租金!AA1253</f>
        <v>99433.3333333333</v>
      </c>
      <c r="H1311" s="82">
        <f>IF([2]自有船应收租金!AB1253="","",[2]自有船应收租金!AB1253)</f>
        <v>99433.33</v>
      </c>
      <c r="I1311" s="86">
        <f>[2]自有船应收租金!Y1253</f>
        <v>0</v>
      </c>
    </row>
    <row r="1312" s="59" customFormat="1" ht="12" customHeight="1" spans="2:9">
      <c r="B1312" s="82" t="str">
        <f>[2]自有船应收租金!B1254</f>
        <v>JRS CARINA</v>
      </c>
      <c r="C1312" s="82" t="str">
        <f>[2]自有船应收租金!C1254</f>
        <v>CCL</v>
      </c>
      <c r="D1312" s="82" t="str">
        <f>[2]自有船应收租金!F1254</f>
        <v>第66期</v>
      </c>
      <c r="E1312" s="82" t="str">
        <f>[2]自有船应收租金!I1254</f>
        <v>2021.03.01-2021.03.16</v>
      </c>
      <c r="F1312" s="83">
        <f>[2]自有船应收租金!V1254</f>
        <v>0</v>
      </c>
      <c r="G1312" s="82">
        <f>[2]自有船应收租金!AA1254</f>
        <v>109638.81</v>
      </c>
      <c r="H1312" s="82">
        <f>IF([2]自有船应收租金!AB1254="","",[2]自有船应收租金!AB1254)</f>
        <v>109631.36</v>
      </c>
      <c r="I1312" s="86" t="str">
        <f>[2]自有船应收租金!Y1254</f>
        <v>船东费</v>
      </c>
    </row>
    <row r="1313" s="59" customFormat="1" ht="12" customHeight="1" spans="2:9">
      <c r="B1313" s="82" t="str">
        <f>[2]自有船应收租金!B1255</f>
        <v>ACACIA ARIES</v>
      </c>
      <c r="C1313" s="82" t="str">
        <f>[2]自有船应收租金!C1255</f>
        <v>STM</v>
      </c>
      <c r="D1313" s="82" t="str">
        <f>[2]自有船应收租金!F1255</f>
        <v>第26期</v>
      </c>
      <c r="E1313" s="82" t="str">
        <f>[2]自有船应收租金!I1255</f>
        <v>2021.03.01-2021.03.16</v>
      </c>
      <c r="F1313" s="83">
        <f>[2]自有船应收租金!V1255</f>
        <v>0</v>
      </c>
      <c r="G1313" s="82">
        <f>[2]自有船应收租金!AA1255</f>
        <v>83150</v>
      </c>
      <c r="H1313" s="82">
        <f>IF([2]自有船应收租金!AB1255="","",[2]自有船应收租金!AB1255)</f>
        <v>83150</v>
      </c>
      <c r="I1313" s="86">
        <f>[2]自有船应收租金!Y1255</f>
        <v>0</v>
      </c>
    </row>
    <row r="1314" s="59" customFormat="1" ht="12" customHeight="1" spans="2:9">
      <c r="B1314" s="82" t="str">
        <f>[2]自有船应收租金!B1256</f>
        <v>A ROKU</v>
      </c>
      <c r="C1314" s="82" t="str">
        <f>[2]自有船应收租金!C1256</f>
        <v>TSL</v>
      </c>
      <c r="D1314" s="82" t="str">
        <f>[2]自有船应收租金!F1256</f>
        <v>第09期</v>
      </c>
      <c r="E1314" s="82" t="str">
        <f>[2]自有船应收租金!I1256</f>
        <v>2021.03.01-2021.03.16</v>
      </c>
      <c r="F1314" s="83">
        <f>[2]自有船应收租金!V1256</f>
        <v>0</v>
      </c>
      <c r="G1314" s="82">
        <f>[2]自有船应收租金!AA1256</f>
        <v>138056.25</v>
      </c>
      <c r="H1314" s="82">
        <f>IF([2]自有船应收租金!AB1256="","",[2]自有船应收租金!AB1256)</f>
        <v>138038.8</v>
      </c>
      <c r="I1314" s="86" t="str">
        <f>[2]自有船应收租金!Y1256</f>
        <v>1.25%佣金</v>
      </c>
    </row>
    <row r="1315" s="59" customFormat="1" ht="12" customHeight="1" spans="2:9">
      <c r="B1315" s="82" t="str">
        <f>[2]自有船应收租金!B1257</f>
        <v>A FUKU</v>
      </c>
      <c r="C1315" s="82" t="str">
        <f>[2]自有船应收租金!C1257</f>
        <v>TSL</v>
      </c>
      <c r="D1315" s="82" t="str">
        <f>[2]自有船应收租金!F1257</f>
        <v>第11期</v>
      </c>
      <c r="E1315" s="82" t="str">
        <f>[2]自有船应收租金!I1257</f>
        <v>2021.03.01-2021.03.16</v>
      </c>
      <c r="F1315" s="83">
        <f>[2]自有船应收租金!V1257</f>
        <v>0</v>
      </c>
      <c r="G1315" s="82">
        <f>[2]自有船应收租金!AA1257</f>
        <v>154237.5</v>
      </c>
      <c r="H1315" s="82">
        <f>IF([2]自有船应收租金!AB1257="","",[2]自有船应收租金!AB1257)</f>
        <v>154220.03</v>
      </c>
      <c r="I1315" s="86" t="str">
        <f>[2]自有船应收租金!Y1257</f>
        <v>1.25%佣金</v>
      </c>
    </row>
    <row r="1316" s="59" customFormat="1" ht="12" customHeight="1" spans="2:9">
      <c r="B1316" s="82" t="str">
        <f>[2]自有船应收租金!B1258</f>
        <v>LISBOA</v>
      </c>
      <c r="C1316" s="82" t="str">
        <f>[2]自有船应收租金!C1258</f>
        <v>QIF</v>
      </c>
      <c r="D1316" s="82" t="str">
        <f>[2]自有船应收租金!F1258</f>
        <v> final</v>
      </c>
      <c r="E1316" s="82" t="str">
        <f>[2]自有船应收租金!I1258</f>
        <v>2021.03.04-2021.03.06</v>
      </c>
      <c r="F1316" s="83">
        <f>[2]自有船应收租金!V1258</f>
        <v>-245</v>
      </c>
      <c r="G1316" s="82">
        <f>[2]自有船应收租金!AA1258</f>
        <v>13258.1404876712</v>
      </c>
      <c r="H1316" s="82">
        <f>IF([2]自有船应收租金!AB1258="","",[2]自有船应收租金!AB1258)</f>
        <v>13254.47</v>
      </c>
      <c r="I1316" s="86" t="str">
        <f>[2]自有船应收租金!Y1258</f>
        <v>交还船检验费/劳务费V.2101W-2104W</v>
      </c>
    </row>
    <row r="1317" s="59" customFormat="1" ht="12" customHeight="1" spans="2:9">
      <c r="B1317" s="82" t="str">
        <f>[2]自有船应收租金!B1259</f>
        <v>A KIBO</v>
      </c>
      <c r="C1317" s="82" t="str">
        <f>[2]自有船应收租金!C1259</f>
        <v>GMS</v>
      </c>
      <c r="D1317" s="82" t="str">
        <f>[2]自有船应收租金!F1259</f>
        <v>第07期</v>
      </c>
      <c r="E1317" s="82" t="str">
        <f>[2]自有船应收租金!I1259</f>
        <v>2021.03.02-2021.03.17</v>
      </c>
      <c r="F1317" s="83">
        <f>[2]自有船应收租金!V1259</f>
        <v>-862</v>
      </c>
      <c r="G1317" s="82">
        <f>[2]自有船应收租金!AA1259</f>
        <v>172105.75</v>
      </c>
      <c r="H1317" s="82">
        <f>IF([2]自有船应收租金!AB1259="","",[2]自有船应收租金!AB1259)</f>
        <v>172105.75</v>
      </c>
      <c r="I1317" s="86" t="str">
        <f>[2]自有船应收租金!Y1259</f>
        <v>1.25%佣金/船员劳务费V.002S</v>
      </c>
    </row>
    <row r="1318" s="59" customFormat="1" ht="12" customHeight="1" spans="2:9">
      <c r="B1318" s="82" t="str">
        <f>[2]自有船应收租金!B1260</f>
        <v>Heung-A Manila</v>
      </c>
      <c r="C1318" s="82" t="str">
        <f>[2]自有船应收租金!C1260</f>
        <v>SCP</v>
      </c>
      <c r="D1318" s="82" t="str">
        <f>[2]自有船应收租金!F1260</f>
        <v>第03期</v>
      </c>
      <c r="E1318" s="82" t="str">
        <f>[2]自有船应收租金!I1260</f>
        <v>2021.03.04-2021.03.19</v>
      </c>
      <c r="F1318" s="83">
        <f>[2]自有船应收租金!V1260</f>
        <v>0</v>
      </c>
      <c r="G1318" s="82">
        <f>[2]自有船应收租金!AA1260</f>
        <v>130284.075342466</v>
      </c>
      <c r="H1318" s="82">
        <f>IF([2]自有船应收租金!AB1260="","",[2]自有船应收租金!AB1260)</f>
        <v>130276.66</v>
      </c>
      <c r="I1318" s="86" t="str">
        <f>[2]自有船应收租金!Y1260</f>
        <v>1.25%佣金</v>
      </c>
    </row>
    <row r="1319" s="59" customFormat="1" ht="12" customHeight="1" spans="2:9">
      <c r="B1319" s="82" t="str">
        <f>[2]自有船应收租金!B1261</f>
        <v>ACACIA WA</v>
      </c>
      <c r="C1319" s="82" t="str">
        <f>[2]自有船应收租金!C1261</f>
        <v>STM</v>
      </c>
      <c r="D1319" s="82" t="str">
        <f>[2]自有船应收租金!F1261</f>
        <v>第09期</v>
      </c>
      <c r="E1319" s="82" t="str">
        <f>[2]自有船应收租金!I1261</f>
        <v>2021.03.05-2021.03.20</v>
      </c>
      <c r="F1319" s="83">
        <f>[2]自有船应收租金!V1261</f>
        <v>0</v>
      </c>
      <c r="G1319" s="82">
        <f>[2]自有船应收租金!AA1261</f>
        <v>105700</v>
      </c>
      <c r="H1319" s="82">
        <f>IF([2]自有船应收租金!AB1261="","",[2]自有船应收租金!AB1261)</f>
        <v>105700</v>
      </c>
      <c r="I1319" s="86">
        <f>[2]自有船应收租金!Y1261</f>
        <v>0</v>
      </c>
    </row>
    <row r="1320" s="59" customFormat="1" ht="12" customHeight="1" spans="2:9">
      <c r="B1320" s="82" t="str">
        <f>[2]自有船应收租金!B1262</f>
        <v>JRS CORVUS</v>
      </c>
      <c r="C1320" s="82" t="str">
        <f>[2]自有船应收租金!C1262</f>
        <v>STM</v>
      </c>
      <c r="D1320" s="82" t="str">
        <f>[2]自有船应收租金!F1262</f>
        <v>第06期</v>
      </c>
      <c r="E1320" s="82" t="str">
        <f>[2]自有船应收租金!I1262</f>
        <v>2021.03.05-2021.03.20</v>
      </c>
      <c r="F1320" s="83">
        <f>[2]自有船应收租金!V1262</f>
        <v>0</v>
      </c>
      <c r="G1320" s="82">
        <f>[2]自有船应收租金!AA1262</f>
        <v>64162.5886666667</v>
      </c>
      <c r="H1320" s="82">
        <f>IF([2]自有船应收租金!AB1262="","",[2]自有船应收租金!AB1262)</f>
        <v>64162.59</v>
      </c>
      <c r="I1320" s="86" t="str">
        <f>[2]自有船应收租金!Y1262</f>
        <v>春节停班 2021/2/21 22:46-2021/2/26 19:38 4.8431天</v>
      </c>
    </row>
    <row r="1321" s="59" customFormat="1" ht="12" customHeight="1" spans="2:9">
      <c r="B1321" s="82" t="str">
        <f>[2]自有船应收租金!B1263</f>
        <v>Heung-A Singapore</v>
      </c>
      <c r="C1321" s="82" t="str">
        <f>[2]自有船应收租金!C1263</f>
        <v>NS</v>
      </c>
      <c r="D1321" s="82" t="str">
        <f>[2]自有船应收租金!F1263</f>
        <v>第08期</v>
      </c>
      <c r="E1321" s="82" t="str">
        <f>[2]自有船应收租金!I1263</f>
        <v>2021.03.06-2021.03.21</v>
      </c>
      <c r="F1321" s="83">
        <f>[2]自有船应收租金!V1263</f>
        <v>0</v>
      </c>
      <c r="G1321" s="82">
        <f>[2]自有船应收租金!AA1263</f>
        <v>93968.75</v>
      </c>
      <c r="H1321" s="82">
        <f>IF([2]自有船应收租金!AB1263="","",[2]自有船应收租金!AB1263)</f>
        <v>93931.33</v>
      </c>
      <c r="I1321" s="86" t="str">
        <f>[2]自有船应收租金!Y1263</f>
        <v>1.25%佣金</v>
      </c>
    </row>
    <row r="1322" s="59" customFormat="1" ht="12" customHeight="1" spans="2:9">
      <c r="B1322" s="82" t="str">
        <f>[2]自有船应收租金!B1264</f>
        <v>Contship Day</v>
      </c>
      <c r="C1322" s="82" t="str">
        <f>[2]自有船应收租金!C1264</f>
        <v>APL</v>
      </c>
      <c r="D1322" s="82" t="str">
        <f>[2]自有船应收租金!F1264</f>
        <v>第09期</v>
      </c>
      <c r="E1322" s="82" t="str">
        <f>[2]自有船应收租金!I1264</f>
        <v>2021.03.06-2021.03.21</v>
      </c>
      <c r="F1322" s="83">
        <f>[2]自有船应收租金!V1264</f>
        <v>0</v>
      </c>
      <c r="G1322" s="82">
        <f>[2]自有船应收租金!AA1264</f>
        <v>73200</v>
      </c>
      <c r="H1322" s="82">
        <f>IF([2]自有船应收租金!AB1264="","",[2]自有船应收租金!AB1264)</f>
        <v>73192.58</v>
      </c>
      <c r="I1322" s="86" t="str">
        <f>[2]自有船应收租金!Y1264</f>
        <v>油样检测费</v>
      </c>
    </row>
    <row r="1323" s="59" customFormat="1" ht="12" customHeight="1" spans="2:9">
      <c r="B1323" s="82" t="str">
        <f>[2]自有船应收租金!B1265</f>
        <v>LISBOA</v>
      </c>
      <c r="C1323" s="82" t="str">
        <f>[2]自有船应收租金!C1265</f>
        <v>KMTC</v>
      </c>
      <c r="D1323" s="82" t="str">
        <f>[2]自有船应收租金!F1265</f>
        <v>第01期</v>
      </c>
      <c r="E1323" s="82" t="str">
        <f>[2]自有船应收租金!I1265</f>
        <v>2021.03.08-2021.03.23</v>
      </c>
      <c r="F1323" s="83">
        <f>[2]自有船应收租金!V1265</f>
        <v>0</v>
      </c>
      <c r="G1323" s="82">
        <f>[2]自有船应收租金!AA1265</f>
        <v>119200</v>
      </c>
      <c r="H1323" s="82">
        <f>IF([2]自有船应收租金!AB1265="","",[2]自有船应收租金!AB1265)</f>
        <v>119198.06</v>
      </c>
      <c r="I1323" s="86">
        <f>[2]自有船应收租金!Y1265</f>
        <v>0</v>
      </c>
    </row>
    <row r="1324" s="59" customFormat="1" ht="12" customHeight="1" spans="2:9">
      <c r="B1324" s="82" t="str">
        <f>[2]自有船应收租金!B1266</f>
        <v>ACACIA VIRGO</v>
      </c>
      <c r="C1324" s="82" t="str">
        <f>[2]自有船应收租金!C1266</f>
        <v>FESCO</v>
      </c>
      <c r="D1324" s="82" t="str">
        <f>[2]自有船应收租金!F1266</f>
        <v>第04期</v>
      </c>
      <c r="E1324" s="82" t="str">
        <f>[2]自有船应收租金!I1266</f>
        <v>2021.03.11-2021.03.21</v>
      </c>
      <c r="F1324" s="83">
        <f>[2]自有船应收租金!V1266</f>
        <v>0</v>
      </c>
      <c r="G1324" s="82">
        <f>[2]自有船应收租金!AA1266</f>
        <v>99433.3333333333</v>
      </c>
      <c r="H1324" s="82">
        <f>IF([2]自有船应收租金!AB1266="","",[2]自有船应收租金!AB1266)</f>
        <v>99433.33</v>
      </c>
      <c r="I1324" s="86">
        <f>[2]自有船应收租金!Y1266</f>
        <v>0</v>
      </c>
    </row>
    <row r="1325" s="59" customFormat="1" ht="12" customHeight="1" spans="2:9">
      <c r="B1325" s="82" t="str">
        <f>[2]自有船应收租金!B1267</f>
        <v>ACACIA TAURUS</v>
      </c>
      <c r="C1325" s="82" t="str">
        <f>[2]自有船应收租金!C1267</f>
        <v>RHF</v>
      </c>
      <c r="D1325" s="82" t="str">
        <f>[2]自有船应收租金!F1267</f>
        <v>prefinal</v>
      </c>
      <c r="E1325" s="82" t="str">
        <f>[2]自有船应收租金!I1267</f>
        <v>2021.03.05-2021.03.12</v>
      </c>
      <c r="F1325" s="83">
        <f>[2]自有船应收租金!V1267</f>
        <v>-4700.39</v>
      </c>
      <c r="G1325" s="82">
        <f>[2]自有船应收租金!AA1267</f>
        <v>99010.39</v>
      </c>
      <c r="H1325" s="82">
        <f>IF([2]自有船应收租金!AB1267="","",[2]自有船应收租金!AB1267)</f>
        <v>98975.61</v>
      </c>
      <c r="I1325" s="86" t="str">
        <f>[2]自有船应收租金!Y1267</f>
        <v>劳务费V.K017-020W </v>
      </c>
    </row>
    <row r="1326" s="59" customFormat="1" ht="12" customHeight="1" spans="2:9">
      <c r="B1326" s="82" t="str">
        <f>[2]自有船应收租金!B1268</f>
        <v>ACACIA LIBRA</v>
      </c>
      <c r="C1326" s="82" t="str">
        <f>[2]自有船应收租金!C1268</f>
        <v>COSCO</v>
      </c>
      <c r="D1326" s="82" t="str">
        <f>[2]自有船应收租金!F1268</f>
        <v>第13期</v>
      </c>
      <c r="E1326" s="82" t="str">
        <f>[2]自有船应收租金!I1268</f>
        <v>2021.03.09-2021.03.24</v>
      </c>
      <c r="F1326" s="83">
        <f>[2]自有船应收租金!V1268</f>
        <v>0</v>
      </c>
      <c r="G1326" s="82">
        <f>[2]自有船应收租金!AA1268</f>
        <v>132972.4791</v>
      </c>
      <c r="H1326" s="82">
        <f>IF([2]自有船应收租金!AB1268="","",[2]自有船应收租金!AB1268)</f>
        <v>132970.54</v>
      </c>
      <c r="I1326" s="86" t="str">
        <f>[2]自有船应收租金!Y1268</f>
        <v>停租主机故障2021.02.04 1530-2.05 1515 0.98958天</v>
      </c>
    </row>
    <row r="1327" s="59" customFormat="1" ht="12" customHeight="1" spans="2:9">
      <c r="B1327" s="82" t="str">
        <f>[2]自有船应收租金!B1269</f>
        <v>A MIZUHO</v>
      </c>
      <c r="C1327" s="82" t="str">
        <f>[2]自有船应收租金!C1269</f>
        <v>Heung-A</v>
      </c>
      <c r="D1327" s="82" t="str">
        <f>[2]自有船应收租金!F1269</f>
        <v>第03期</v>
      </c>
      <c r="E1327" s="82" t="str">
        <f>[2]自有船应收租金!I1269</f>
        <v>2021.03.09-2021.03.24</v>
      </c>
      <c r="F1327" s="83">
        <f>[2]自有船应收租金!V1269</f>
        <v>0</v>
      </c>
      <c r="G1327" s="82">
        <f>[2]自有船应收租金!AA1269</f>
        <v>153616.438356164</v>
      </c>
      <c r="H1327" s="82">
        <f>IF([2]自有船应收租金!AB1269="","",[2]自有船应收租金!AB1269)</f>
        <v>153609.06</v>
      </c>
      <c r="I1327" s="86">
        <f>[2]自有船应收租金!Y1269</f>
        <v>0</v>
      </c>
    </row>
    <row r="1328" s="59" customFormat="1" ht="12" customHeight="1" spans="2:9">
      <c r="B1328" s="82" t="str">
        <f>[2]自有船应收租金!B1270</f>
        <v>A KOU</v>
      </c>
      <c r="C1328" s="82" t="str">
        <f>[2]自有船应收租金!C1270</f>
        <v>TSL</v>
      </c>
      <c r="D1328" s="82" t="str">
        <f>[2]自有船应收租金!F1270</f>
        <v>第01期</v>
      </c>
      <c r="E1328" s="82" t="str">
        <f>[2]自有船应收租金!I1270</f>
        <v>2021.03.09-2021.03.16</v>
      </c>
      <c r="F1328" s="83">
        <f>[2]自有船应收租金!V1270</f>
        <v>0</v>
      </c>
      <c r="G1328" s="82">
        <f>[2]自有船应收租金!AA1270</f>
        <v>87188.9187534247</v>
      </c>
      <c r="H1328" s="82">
        <f>IF([2]自有船应收租金!AB1270="","",[2]自有船应收租金!AB1270)</f>
        <v>71344.1</v>
      </c>
      <c r="I1328" s="86" t="str">
        <f>[2]自有船应收租金!Y1270</f>
        <v>1.25%佣金</v>
      </c>
    </row>
    <row r="1329" s="59" customFormat="1" ht="12" customHeight="1" spans="2:9">
      <c r="B1329" s="82" t="str">
        <f>[2]自有船应收租金!B1271</f>
        <v>A KEIGA</v>
      </c>
      <c r="C1329" s="82" t="str">
        <f>[2]自有船应收租金!C1271</f>
        <v>DBR</v>
      </c>
      <c r="D1329" s="82" t="str">
        <f>[2]自有船应收租金!F1271</f>
        <v>第06期</v>
      </c>
      <c r="E1329" s="82" t="str">
        <f>[2]自有船应收租金!I1271</f>
        <v>2021.03.10-2021.03.25</v>
      </c>
      <c r="F1329" s="83">
        <f>[2]自有船应收租金!V1271</f>
        <v>0</v>
      </c>
      <c r="G1329" s="82">
        <f>[2]自有船应收租金!AA1271</f>
        <v>97350</v>
      </c>
      <c r="H1329" s="82">
        <f>IF([2]自有船应收租金!AB1271="","",[2]自有船应收租金!AB1271)</f>
        <v>97350</v>
      </c>
      <c r="I1329" s="86">
        <f>[2]自有船应收租金!Y1271</f>
        <v>0</v>
      </c>
    </row>
    <row r="1330" s="59" customFormat="1" ht="12" customHeight="1" spans="2:9">
      <c r="B1330" s="82" t="str">
        <f>[2]自有船应收租金!B1272</f>
        <v>A MYOKO</v>
      </c>
      <c r="C1330" s="82" t="str">
        <f>[2]自有船应收租金!C1272</f>
        <v>DBR</v>
      </c>
      <c r="D1330" s="82" t="str">
        <f>[2]自有船应收租金!F1272</f>
        <v>第02期</v>
      </c>
      <c r="E1330" s="82" t="str">
        <f>[2]自有船应收租金!I1272</f>
        <v>2021.03.11-2021.03.26</v>
      </c>
      <c r="F1330" s="83">
        <f>[2]自有船应收租金!V1272</f>
        <v>0</v>
      </c>
      <c r="G1330" s="82">
        <f>[2]自有船应收租金!AA1272</f>
        <v>245116.03878</v>
      </c>
      <c r="H1330" s="82">
        <f>IF([2]自有船应收租金!AB1272="","",[2]自有船应收租金!AB1272)</f>
        <v>245116.04</v>
      </c>
      <c r="I1330" s="86">
        <f>[2]自有船应收租金!Y1272</f>
        <v>0</v>
      </c>
    </row>
    <row r="1331" s="59" customFormat="1" ht="12" customHeight="1" spans="2:9">
      <c r="B1331" s="82" t="str">
        <f>[2]自有船应收租金!B1273</f>
        <v>ACACIA TAURUS</v>
      </c>
      <c r="C1331" s="82" t="str">
        <f>[2]自有船应收租金!C1273</f>
        <v>RHF</v>
      </c>
      <c r="D1331" s="82" t="str">
        <f>[2]自有船应收租金!F1273</f>
        <v>final</v>
      </c>
      <c r="E1331" s="82" t="str">
        <f>[2]自有船应收租金!I1273</f>
        <v>2021.03.12-2021.03.11</v>
      </c>
      <c r="F1331" s="83">
        <f>[2]自有船应收租金!V1273</f>
        <v>-2460.66</v>
      </c>
      <c r="G1331" s="82">
        <f>[2]自有船应收租金!AA1273</f>
        <v>20414.23</v>
      </c>
      <c r="H1331" s="82">
        <f>IF([2]自有船应收租金!AB1273="","",[2]自有船应收租金!AB1273)</f>
        <v>20396.75</v>
      </c>
      <c r="I1331" s="86" t="str">
        <f>[2]自有船应收租金!Y1273</f>
        <v>劳务费V.K020W-021W</v>
      </c>
    </row>
    <row r="1332" s="59" customFormat="1" ht="12" customHeight="1" spans="2:9">
      <c r="B1332" s="82" t="str">
        <f>[2]自有船应收租金!B1274</f>
        <v>ACACIA HAWK</v>
      </c>
      <c r="C1332" s="82" t="str">
        <f>[2]自有船应收租金!C1274</f>
        <v>CMS</v>
      </c>
      <c r="D1332" s="82" t="str">
        <f>[2]自有船应收租金!F1274</f>
        <v>第77期</v>
      </c>
      <c r="E1332" s="82" t="str">
        <f>[2]自有船应收租金!I1274</f>
        <v>2021.03.13-2021.03.28</v>
      </c>
      <c r="F1332" s="83">
        <f>[2]自有船应收租金!V1274</f>
        <v>0</v>
      </c>
      <c r="G1332" s="82">
        <f>[2]自有船应收租金!AA1274</f>
        <v>105542.465753425</v>
      </c>
      <c r="H1332" s="82">
        <f>IF([2]自有船应收租金!AB1274="","",[2]自有船应收租金!AB1274)</f>
        <v>105515.06</v>
      </c>
      <c r="I1332" s="86">
        <f>[2]自有船应收租金!Y1274</f>
        <v>0</v>
      </c>
    </row>
    <row r="1333" s="59" customFormat="1" ht="12" customHeight="1" spans="2:9">
      <c r="B1333" s="82" t="str">
        <f>[2]自有船应收租金!B1275</f>
        <v>ACACIA TAURUS</v>
      </c>
      <c r="C1333" s="82" t="str">
        <f>[2]自有船应收租金!C1275</f>
        <v>STM</v>
      </c>
      <c r="D1333" s="82" t="str">
        <f>[2]自有船应收租金!F1275</f>
        <v>第01期</v>
      </c>
      <c r="E1333" s="82" t="str">
        <f>[2]自有船应收租金!I1275</f>
        <v>2021.03.13-2021.03.28</v>
      </c>
      <c r="F1333" s="83">
        <f>[2]自有船应收租金!V1275</f>
        <v>0</v>
      </c>
      <c r="G1333" s="82">
        <f>[2]自有船应收租金!AA1275</f>
        <v>239762.754</v>
      </c>
      <c r="H1333" s="82">
        <f>IF([2]自有船应收租金!AB1275="","",[2]自有船应收租金!AB1275)</f>
        <v>239762.78</v>
      </c>
      <c r="I1333" s="86">
        <f>[2]自有船应收租金!Y1275</f>
        <v>0</v>
      </c>
    </row>
    <row r="1334" s="59" customFormat="1" ht="12" customHeight="1" spans="2:9">
      <c r="B1334" s="82" t="str">
        <f>[2]自有船应收租金!B1276</f>
        <v>ACACIA REI</v>
      </c>
      <c r="C1334" s="82" t="str">
        <f>[2]自有船应收租金!C1276</f>
        <v>STM</v>
      </c>
      <c r="D1334" s="82" t="str">
        <f>[2]自有船应收租金!F1276</f>
        <v>第14期</v>
      </c>
      <c r="E1334" s="82" t="str">
        <f>[2]自有船应收租金!I1276</f>
        <v>2021.03.14-2021.03.29</v>
      </c>
      <c r="F1334" s="83">
        <f>[2]自有船应收租金!V1276</f>
        <v>0</v>
      </c>
      <c r="G1334" s="82">
        <f>[2]自有船应收租金!AA1276</f>
        <v>181200</v>
      </c>
      <c r="H1334" s="82">
        <f>IF([2]自有船应收租金!AB1276="","",[2]自有船应收租金!AB1276)</f>
        <v>181200</v>
      </c>
      <c r="I1334" s="86">
        <f>[2]自有船应收租金!Y1276</f>
        <v>0</v>
      </c>
    </row>
    <row r="1335" s="59" customFormat="1" ht="12" customHeight="1" spans="2:9">
      <c r="B1335" s="82" t="str">
        <f>[2]自有船应收租金!B1277</f>
        <v>Heung-A Jakarta </v>
      </c>
      <c r="C1335" s="82" t="str">
        <f>[2]自有船应收租金!C1277</f>
        <v>PAN</v>
      </c>
      <c r="D1335" s="82" t="str">
        <f>[2]自有船应收租金!F1277</f>
        <v>第11期</v>
      </c>
      <c r="E1335" s="82" t="str">
        <f>[2]自有船应收租金!I1277</f>
        <v>2021.03.15-2021.03.30</v>
      </c>
      <c r="F1335" s="83">
        <f>[2]自有船应收租金!V1277</f>
        <v>0</v>
      </c>
      <c r="G1335" s="82">
        <f>[2]自有船应收租金!AA1277</f>
        <v>78462.5</v>
      </c>
      <c r="H1335" s="82">
        <f>IF([2]自有船应收租金!AB1277="","",[2]自有船应收租金!AB1277)</f>
        <v>78435.13</v>
      </c>
      <c r="I1335" s="86">
        <f>[2]自有船应收租金!Y1277</f>
        <v>0</v>
      </c>
    </row>
    <row r="1336" s="59" customFormat="1" ht="12" customHeight="1" spans="2:9">
      <c r="B1336" s="82" t="str">
        <f>[2]自有船应收租金!B1278</f>
        <v>ACACIA MAKOTO</v>
      </c>
      <c r="C1336" s="82" t="str">
        <f>[2]自有船应收租金!C1278</f>
        <v>STM</v>
      </c>
      <c r="D1336" s="82" t="str">
        <f>[2]自有船应收租金!F1278</f>
        <v>第67期</v>
      </c>
      <c r="E1336" s="82" t="str">
        <f>[2]自有船应收租金!I1278</f>
        <v>2021.03.15-2021.03.30</v>
      </c>
      <c r="F1336" s="83">
        <f>[2]自有船应收租金!V1278</f>
        <v>0</v>
      </c>
      <c r="G1336" s="82">
        <f>[2]自有船应收租金!AA1278</f>
        <v>166200</v>
      </c>
      <c r="H1336" s="82">
        <f>IF([2]自有船应收租金!AB1278="","",[2]自有船应收租金!AB1278)</f>
        <v>166200</v>
      </c>
      <c r="I1336" s="86">
        <f>[2]自有船应收租金!Y1278</f>
        <v>0</v>
      </c>
    </row>
    <row r="1337" s="59" customFormat="1" ht="12" customHeight="1" spans="2:9">
      <c r="B1337" s="82" t="str">
        <f>[2]自有船应收租金!B1279</f>
        <v>A FUJI</v>
      </c>
      <c r="C1337" s="82" t="str">
        <f>[2]自有船应收租金!C1279</f>
        <v>APL</v>
      </c>
      <c r="D1337" s="82" t="str">
        <f>[2]自有船应收租金!F1279</f>
        <v>第05期</v>
      </c>
      <c r="E1337" s="82" t="str">
        <f>[2]自有船应收租金!I1279</f>
        <v>2021.03.15-2021.03.30</v>
      </c>
      <c r="F1337" s="83">
        <f>[2]自有船应收租金!V1279</f>
        <v>0</v>
      </c>
      <c r="G1337" s="82">
        <f>[2]自有船应收租金!AA1279</f>
        <v>246900</v>
      </c>
      <c r="H1337" s="82">
        <f>IF([2]自有船应收租金!AB1279="","",[2]自有船应收租金!AB1279)</f>
        <v>246892.62</v>
      </c>
      <c r="I1337" s="86" t="str">
        <f>[2]自有船应收租金!Y1279</f>
        <v>油样检测费</v>
      </c>
    </row>
    <row r="1338" s="59" customFormat="1" ht="12" customHeight="1" spans="2:9">
      <c r="B1338" s="82" t="str">
        <f>[2]自有船应收租金!B1280</f>
        <v>ACACIA MING</v>
      </c>
      <c r="C1338" s="82" t="str">
        <f>[2]自有船应收租金!C1280</f>
        <v>EAS</v>
      </c>
      <c r="D1338" s="82" t="str">
        <f>[2]自有船应收租金!F1280</f>
        <v>第01期</v>
      </c>
      <c r="E1338" s="82" t="str">
        <f>[2]自有船应收租金!I1280</f>
        <v>2021.03.16-2021.03.31</v>
      </c>
      <c r="F1338" s="83">
        <f>[2]自有船应收租金!V1280</f>
        <v>0</v>
      </c>
      <c r="G1338" s="82">
        <f>[2]自有船应收租金!AA1280</f>
        <v>123641.095890411</v>
      </c>
      <c r="H1338" s="82">
        <f>IF([2]自有船应收租金!AB1280="","",[2]自有船应收租金!AB1280)</f>
        <v>123623.73</v>
      </c>
      <c r="I1338" s="86">
        <f>[2]自有船应收租金!Y1280</f>
        <v>0</v>
      </c>
    </row>
    <row r="1339" s="59" customFormat="1" ht="12" customHeight="1" spans="2:9">
      <c r="B1339" s="82" t="str">
        <f>[2]自有船应收租金!B1281</f>
        <v>JRS CARINA</v>
      </c>
      <c r="C1339" s="82" t="str">
        <f>[2]自有船应收租金!C1281</f>
        <v>CCL</v>
      </c>
      <c r="D1339" s="82" t="str">
        <f>[2]自有船应收租金!F1281</f>
        <v>第67期</v>
      </c>
      <c r="E1339" s="82" t="str">
        <f>[2]自有船应收租金!I1281</f>
        <v>2021.03.16-2021.03.31</v>
      </c>
      <c r="F1339" s="83">
        <f>[2]自有船应收租金!V1281</f>
        <v>0</v>
      </c>
      <c r="G1339" s="82">
        <f>[2]自有船应收租金!AA1281</f>
        <v>109900</v>
      </c>
      <c r="H1339" s="82">
        <f>IF([2]自有船应收租金!AB1281="","",[2]自有船应收租金!AB1281)</f>
        <v>109892.63</v>
      </c>
      <c r="I1339" s="86">
        <f>[2]自有船应收租金!Y1281</f>
        <v>0</v>
      </c>
    </row>
    <row r="1340" s="59" customFormat="1" ht="12" customHeight="1" spans="2:9">
      <c r="B1340" s="82" t="str">
        <f>[2]自有船应收租金!B1282</f>
        <v>ACACIA ARIES</v>
      </c>
      <c r="C1340" s="82" t="str">
        <f>[2]自有船应收租金!C1282</f>
        <v>STM</v>
      </c>
      <c r="D1340" s="82" t="str">
        <f>[2]自有船应收租金!F1282</f>
        <v>第27期</v>
      </c>
      <c r="E1340" s="82" t="str">
        <f>[2]自有船应收租金!I1282</f>
        <v>2021.03.16-2021.03.31</v>
      </c>
      <c r="F1340" s="83">
        <f>[2]自有船应收租金!V1282</f>
        <v>0</v>
      </c>
      <c r="G1340" s="82">
        <f>[2]自有船应收租金!AA1282</f>
        <v>16433.9153333333</v>
      </c>
      <c r="H1340" s="82">
        <f>IF([2]自有船应收租金!AB1282="","",[2]自有船应收租金!AB1282)</f>
        <v>16434.28</v>
      </c>
      <c r="I1340" s="86" t="str">
        <f>[2]自有船应收租金!Y1282</f>
        <v>春节停租2021/2/16  1:05-2021/2/25 08:38 9.3461天</v>
      </c>
    </row>
    <row r="1341" s="59" customFormat="1" ht="12" customHeight="1" spans="2:9">
      <c r="B1341" s="82" t="str">
        <f>[2]自有船应收租金!B1283</f>
        <v>A ROKU</v>
      </c>
      <c r="C1341" s="82" t="str">
        <f>[2]自有船应收租金!C1283</f>
        <v>TSL</v>
      </c>
      <c r="D1341" s="82" t="str">
        <f>[2]自有船应收租金!F1283</f>
        <v>第10期</v>
      </c>
      <c r="E1341" s="82" t="str">
        <f>[2]自有船应收租金!I1283</f>
        <v>2021.03.16-2021.04.01</v>
      </c>
      <c r="F1341" s="83">
        <f>[2]自有船应收租金!V1283</f>
        <v>0</v>
      </c>
      <c r="G1341" s="82">
        <f>[2]自有船应收租金!AA1283</f>
        <v>147200</v>
      </c>
      <c r="H1341" s="82">
        <f>IF([2]自有船应收租金!AB1283="","",[2]自有船应收租金!AB1283)</f>
        <v>147182.62</v>
      </c>
      <c r="I1341" s="86" t="str">
        <f>[2]自有船应收租金!Y1283</f>
        <v>1.25%佣金</v>
      </c>
    </row>
    <row r="1342" s="59" customFormat="1" ht="12" customHeight="1" spans="2:9">
      <c r="B1342" s="82" t="str">
        <f>[2]自有船应收租金!B1284</f>
        <v>A FUKU</v>
      </c>
      <c r="C1342" s="82" t="str">
        <f>[2]自有船应收租金!C1284</f>
        <v>TSL</v>
      </c>
      <c r="D1342" s="82" t="str">
        <f>[2]自有船应收租金!F1284</f>
        <v>第12期</v>
      </c>
      <c r="E1342" s="82" t="str">
        <f>[2]自有船应收租金!I1284</f>
        <v>2021.03.16-2021.04.01</v>
      </c>
      <c r="F1342" s="83">
        <f>[2]自有船应收租金!V1284</f>
        <v>0</v>
      </c>
      <c r="G1342" s="82">
        <f>[2]自有船应收租金!AA1284</f>
        <v>148630.116778082</v>
      </c>
      <c r="H1342" s="82">
        <f>IF([2]自有船应收租金!AB1284="","",[2]自有船应收租金!AB1284)</f>
        <v>148612.73</v>
      </c>
      <c r="I1342" s="86" t="str">
        <f>[2]自有船应收租金!Y1284</f>
        <v>1.25%佣金/停租蛇口修理 2021.1.21 2022-1.23 1655 1.86天</v>
      </c>
    </row>
    <row r="1343" s="59" customFormat="1" ht="12" customHeight="1" spans="2:9">
      <c r="B1343" s="82" t="str">
        <f>[2]自有船应收租金!B1285</f>
        <v>A KOU</v>
      </c>
      <c r="C1343" s="82" t="str">
        <f>[2]自有船应收租金!C1285</f>
        <v>TSL</v>
      </c>
      <c r="D1343" s="82" t="str">
        <f>[2]自有船应收租金!F1285</f>
        <v>第01期</v>
      </c>
      <c r="E1343" s="82" t="str">
        <f>[2]自有船应收租金!I1285</f>
        <v>2021.03.16-2021.04.01</v>
      </c>
      <c r="F1343" s="83">
        <f>[2]自有船应收租金!V1285</f>
        <v>0</v>
      </c>
      <c r="G1343" s="82">
        <f>[2]自有船应收租金!AA1285</f>
        <v>190231.232876712</v>
      </c>
      <c r="H1343" s="82">
        <f>IF([2]自有船应收租金!AB1285="","",[2]自有船应收租金!AB1285)</f>
        <v>190231.23</v>
      </c>
      <c r="I1343" s="86" t="str">
        <f>[2]自有船应收租金!Y1285</f>
        <v>1.25%佣金</v>
      </c>
    </row>
    <row r="1344" s="59" customFormat="1" ht="12" customHeight="1" spans="2:9">
      <c r="B1344" s="82" t="str">
        <f>[2]自有船应收租金!B1286</f>
        <v>A KIBO</v>
      </c>
      <c r="C1344" s="82" t="str">
        <f>[2]自有船应收租金!C1286</f>
        <v>GMS</v>
      </c>
      <c r="D1344" s="82" t="str">
        <f>[2]自有船应收租金!F1286</f>
        <v>第08期</v>
      </c>
      <c r="E1344" s="82" t="str">
        <f>[2]自有船应收租金!I1286</f>
        <v>2021.03.17-2021.04.01</v>
      </c>
      <c r="F1344" s="83">
        <f>[2]自有船应收租金!V1286</f>
        <v>-1098</v>
      </c>
      <c r="G1344" s="82">
        <f>[2]自有船应收租金!AA1286</f>
        <v>170857.62</v>
      </c>
      <c r="H1344" s="82">
        <f>IF([2]自有船应收租金!AB1286="","",[2]自有船应收租金!AB1286)</f>
        <v>170857.62</v>
      </c>
      <c r="I1344" s="86" t="str">
        <f>[2]自有船应收租金!Y1286</f>
        <v>1.25%佣金/船员劳务费V.003S/001S</v>
      </c>
    </row>
    <row r="1345" s="59" customFormat="1" ht="12" customHeight="1" spans="2:9">
      <c r="B1345" s="82" t="str">
        <f>[2]自有船应收租金!B1287</f>
        <v>Heung-A Manila</v>
      </c>
      <c r="C1345" s="82" t="str">
        <f>[2]自有船应收租金!C1287</f>
        <v>SCP</v>
      </c>
      <c r="D1345" s="82" t="str">
        <f>[2]自有船应收租金!F1287</f>
        <v>第04期</v>
      </c>
      <c r="E1345" s="82" t="str">
        <f>[2]自有船应收租金!I1287</f>
        <v>2021.03.19-2021.04.03</v>
      </c>
      <c r="F1345" s="83">
        <f>[2]自有船应收租金!V1287</f>
        <v>-2100</v>
      </c>
      <c r="G1345" s="82">
        <f>[2]自有船应收租金!AA1287</f>
        <v>132384.075342466</v>
      </c>
      <c r="H1345" s="82">
        <f>IF([2]自有船应收租金!AB1287="","",[2]自有船应收租金!AB1287)</f>
        <v>114747.12</v>
      </c>
      <c r="I1345" s="86" t="str">
        <f>[2]自有船应收租金!Y1287</f>
        <v>1.25%佣金/劳务费V.2105W-2106W</v>
      </c>
    </row>
    <row r="1346" s="59" customFormat="1" ht="12" customHeight="1" spans="2:9">
      <c r="B1346" s="82" t="str">
        <f>[2]自有船应收租金!B1288</f>
        <v>ACACIA WA</v>
      </c>
      <c r="C1346" s="82" t="str">
        <f>[2]自有船应收租金!C1288</f>
        <v>STM</v>
      </c>
      <c r="D1346" s="82" t="str">
        <f>[2]自有船应收租金!F1288</f>
        <v>第10期</v>
      </c>
      <c r="E1346" s="82" t="str">
        <f>[2]自有船应收租金!I1288</f>
        <v>2021.03.20-2021.04.04</v>
      </c>
      <c r="F1346" s="83">
        <f>[2]自有船应收租金!V1288</f>
        <v>0</v>
      </c>
      <c r="G1346" s="82">
        <f>[2]自有船应收租金!AA1288</f>
        <v>71677.2493333333</v>
      </c>
      <c r="H1346" s="82">
        <f>IF([2]自有船应收租金!AB1288="","",[2]自有船应收租金!AB1288)</f>
        <v>71677.02</v>
      </c>
      <c r="I1346" s="86" t="str">
        <f>[2]自有船应收租金!Y1288</f>
        <v>春节停租2021/2/23 05-2021/2/25 08:38 3.5833天</v>
      </c>
    </row>
    <row r="1347" s="59" customFormat="1" ht="12" customHeight="1" spans="2:9">
      <c r="B1347" s="82" t="str">
        <f>[2]自有船应收租金!B1289</f>
        <v>JRS CORVUS</v>
      </c>
      <c r="C1347" s="82" t="str">
        <f>[2]自有船应收租金!C1289</f>
        <v>STM</v>
      </c>
      <c r="D1347" s="82" t="str">
        <f>[2]自有船应收租金!F1289</f>
        <v>第07期</v>
      </c>
      <c r="E1347" s="82" t="str">
        <f>[2]自有船应收租金!I1289</f>
        <v>2021.03.20-2021.04.04</v>
      </c>
      <c r="F1347" s="83">
        <f>[2]自有船应收租金!V1289</f>
        <v>0</v>
      </c>
      <c r="G1347" s="82">
        <f>[2]自有船应收租金!AA1289</f>
        <v>105069.07</v>
      </c>
      <c r="H1347" s="82">
        <f>IF([2]自有船应收租金!AB1289="","",[2]自有船应收租金!AB1289)</f>
        <v>105069.06</v>
      </c>
      <c r="I1347" s="86">
        <f>[2]自有船应收租金!Y1289</f>
        <v>0</v>
      </c>
    </row>
    <row r="1348" s="59" customFormat="1" ht="12" customHeight="1" spans="2:9">
      <c r="B1348" s="82" t="str">
        <f>[2]自有船应收租金!B1290</f>
        <v>Heung-A Singapore</v>
      </c>
      <c r="C1348" s="82" t="str">
        <f>[2]自有船应收租金!C1290</f>
        <v>NS</v>
      </c>
      <c r="D1348" s="82" t="str">
        <f>[2]自有船应收租金!F1290</f>
        <v>第09期</v>
      </c>
      <c r="E1348" s="82" t="str">
        <f>[2]自有船应收租金!I1290</f>
        <v>2021.03.21-2021.04.05</v>
      </c>
      <c r="F1348" s="83">
        <f>[2]自有船应收租金!V1290</f>
        <v>0</v>
      </c>
      <c r="G1348" s="82">
        <f>[2]自有船应收租金!AA1290</f>
        <v>93968.75</v>
      </c>
      <c r="H1348" s="82">
        <f>IF([2]自有船应收租金!AB1290="","",[2]自有船应收租金!AB1290)</f>
        <v>93931.36</v>
      </c>
      <c r="I1348" s="86" t="str">
        <f>[2]自有船应收租金!Y1290</f>
        <v>1.25%佣金</v>
      </c>
    </row>
    <row r="1349" s="59" customFormat="1" ht="12" customHeight="1" spans="2:9">
      <c r="B1349" s="82" t="str">
        <f>[2]自有船应收租金!B1291</f>
        <v>Contship Day</v>
      </c>
      <c r="C1349" s="82" t="str">
        <f>[2]自有船应收租金!C1291</f>
        <v>APL</v>
      </c>
      <c r="D1349" s="82" t="str">
        <f>[2]自有船应收租金!F1291</f>
        <v>第10期</v>
      </c>
      <c r="E1349" s="82" t="str">
        <f>[2]自有船应收租金!I1291</f>
        <v>2021.03.21-2021.04.05</v>
      </c>
      <c r="F1349" s="83">
        <f>[2]自有船应收租金!V1291</f>
        <v>-8864</v>
      </c>
      <c r="G1349" s="82">
        <f>[2]自有船应收租金!AA1291</f>
        <v>80787.17</v>
      </c>
      <c r="H1349" s="82">
        <f>IF([2]自有船应收租金!AB1291="","",[2]自有船应收租金!AB1291)</f>
        <v>93651.78</v>
      </c>
      <c r="I1349" s="86" t="str">
        <f>[2]自有船应收租金!Y1291</f>
        <v>油样检测费/船员劳务费1-2月</v>
      </c>
    </row>
    <row r="1350" s="59" customFormat="1" ht="12" customHeight="1" spans="2:9">
      <c r="B1350" s="82" t="str">
        <f>[2]自有船应收租金!B1292</f>
        <v>LISBOA</v>
      </c>
      <c r="C1350" s="82" t="str">
        <f>[2]自有船应收租金!C1292</f>
        <v>KMTC</v>
      </c>
      <c r="D1350" s="82" t="str">
        <f>[2]自有船应收租金!F1292</f>
        <v>第02期</v>
      </c>
      <c r="E1350" s="82" t="str">
        <f>[2]自有船应收租金!I1292</f>
        <v>2021.03.23-2021.04.07</v>
      </c>
      <c r="F1350" s="83">
        <f>[2]自有船应收租金!V1292</f>
        <v>0</v>
      </c>
      <c r="G1350" s="82">
        <f>[2]自有船应收租金!AA1292</f>
        <v>198947.905</v>
      </c>
      <c r="H1350" s="82">
        <f>IF([2]自有船应收租金!AB1292="","",[2]自有船应收租金!AB1292)</f>
        <v>198945.97</v>
      </c>
      <c r="I1350" s="86">
        <f>[2]自有船应收租金!Y1292</f>
        <v>0</v>
      </c>
    </row>
    <row r="1351" s="59" customFormat="1" ht="12" customHeight="1" spans="2:9">
      <c r="B1351" s="82" t="str">
        <f>[2]自有船应收租金!B1293</f>
        <v>ACACIA VIRGO</v>
      </c>
      <c r="C1351" s="82" t="str">
        <f>[2]自有船应收租金!C1293</f>
        <v>FESCO</v>
      </c>
      <c r="D1351" s="82" t="str">
        <f>[2]自有船应收租金!F1293</f>
        <v>final</v>
      </c>
      <c r="E1351" s="82" t="str">
        <f>[2]自有船应收租金!I1293</f>
        <v>2021.03.21-2021.04.03</v>
      </c>
      <c r="F1351" s="83">
        <f>[2]自有船应收租金!V1293</f>
        <v>-243</v>
      </c>
      <c r="G1351" s="82">
        <f>[2]自有船应收租金!AA1293</f>
        <v>-222783.8674</v>
      </c>
      <c r="H1351" s="82">
        <f>IF([2]自有船应收租金!AB1293="","",[2]自有船应收租金!AB1293)</f>
        <v>-222783.87</v>
      </c>
      <c r="I1351" s="86" t="str">
        <f>[2]自有船应收租金!Y1293</f>
        <v>交还船检验费/劳务费2.11-4.03/停租修船02.22 1215-03.20 1130GMT 25.9688天</v>
      </c>
    </row>
    <row r="1352" s="59" customFormat="1" ht="12" customHeight="1" spans="2:9">
      <c r="B1352" s="82" t="str">
        <f>[2]自有船应收租金!B1294</f>
        <v>ACACIA LIBRA</v>
      </c>
      <c r="C1352" s="82" t="str">
        <f>[2]自有船应收租金!C1294</f>
        <v>COSCO</v>
      </c>
      <c r="D1352" s="82" t="str">
        <f>[2]自有船应收租金!F1294</f>
        <v>第14期</v>
      </c>
      <c r="E1352" s="82" t="str">
        <f>[2]自有船应收租金!I1294</f>
        <v>2021.03.24-2021.04.08</v>
      </c>
      <c r="F1352" s="83">
        <f>[2]自有船应收租金!V1294</f>
        <v>-2565.33</v>
      </c>
      <c r="G1352" s="82">
        <f>[2]自有船应收租金!AA1294</f>
        <v>146490.33</v>
      </c>
      <c r="H1352" s="82">
        <f>IF([2]自有船应收租金!AB1294="","",[2]自有船应收租金!AB1294)</f>
        <v>146488.4</v>
      </c>
      <c r="I1352" s="86" t="str">
        <f>[2]自有船应收租金!Y1294</f>
        <v>船员劳务费01月</v>
      </c>
    </row>
    <row r="1353" s="59" customFormat="1" ht="12" customHeight="1" spans="2:9">
      <c r="B1353" s="82" t="str">
        <f>[2]自有船应收租金!B1295</f>
        <v>A MIZUHO</v>
      </c>
      <c r="C1353" s="82" t="str">
        <f>[2]自有船应收租金!C1295</f>
        <v>Heung-A</v>
      </c>
      <c r="D1353" s="82" t="str">
        <f>[2]自有船应收租金!F1295</f>
        <v>第04期</v>
      </c>
      <c r="E1353" s="82" t="str">
        <f>[2]自有船应收租金!I1295</f>
        <v>2021.03.24-2021.04.08</v>
      </c>
      <c r="F1353" s="83">
        <f>[2]自有船应收租金!V1295</f>
        <v>0</v>
      </c>
      <c r="G1353" s="82">
        <f>[2]自有船应收租金!AA1295</f>
        <v>153616.438356164</v>
      </c>
      <c r="H1353" s="82">
        <f>IF([2]自有船应收租金!AB1295="","",[2]自有船应收租金!AB1295)</f>
        <v>153609.07</v>
      </c>
      <c r="I1353" s="86">
        <f>[2]自有船应收租金!Y1295</f>
        <v>0</v>
      </c>
    </row>
    <row r="1354" s="59" customFormat="1" ht="12" customHeight="1" spans="2:9">
      <c r="B1354" s="82" t="str">
        <f>[2]自有船应收租金!B1296</f>
        <v>A KEIGA</v>
      </c>
      <c r="C1354" s="82" t="str">
        <f>[2]自有船应收租金!C1296</f>
        <v>DBR</v>
      </c>
      <c r="D1354" s="82" t="str">
        <f>[2]自有船应收租金!F1296</f>
        <v>第07期</v>
      </c>
      <c r="E1354" s="82" t="str">
        <f>[2]自有船应收租金!I1296</f>
        <v>2021.03.25-2021.04.09</v>
      </c>
      <c r="F1354" s="83">
        <f>[2]自有船应收租金!V1296</f>
        <v>0</v>
      </c>
      <c r="G1354" s="82">
        <f>[2]自有船应收租金!AA1296</f>
        <v>97350</v>
      </c>
      <c r="H1354" s="82">
        <f>IF([2]自有船应收租金!AB1296="","",[2]自有船应收租金!AB1296)</f>
        <v>97350</v>
      </c>
      <c r="I1354" s="86">
        <f>[2]自有船应收租金!Y1296</f>
        <v>0</v>
      </c>
    </row>
    <row r="1355" s="59" customFormat="1" ht="12" customHeight="1" spans="2:9">
      <c r="B1355" s="82" t="str">
        <f>[2]自有船应收租金!B1297</f>
        <v>A MYOKO</v>
      </c>
      <c r="C1355" s="82" t="str">
        <f>[2]自有船应收租金!C1297</f>
        <v>DBR</v>
      </c>
      <c r="D1355" s="82" t="str">
        <f>[2]自有船应收租金!F1297</f>
        <v>第03期</v>
      </c>
      <c r="E1355" s="82" t="str">
        <f>[2]自有船应收租金!I1297</f>
        <v>2021.03.26-2021.04.10</v>
      </c>
      <c r="F1355" s="83">
        <f>[2]自有船应收租金!V1297</f>
        <v>0</v>
      </c>
      <c r="G1355" s="82">
        <f>[2]自有船应收租金!AA1297</f>
        <v>97350</v>
      </c>
      <c r="H1355" s="82">
        <f>IF([2]自有船应收租金!AB1297="","",[2]自有船应收租金!AB1297)</f>
        <v>97350</v>
      </c>
      <c r="I1355" s="86">
        <f>[2]自有船应收租金!Y1297</f>
        <v>0</v>
      </c>
    </row>
    <row r="1356" s="59" customFormat="1" ht="12" customHeight="1" spans="2:9">
      <c r="B1356" s="82" t="str">
        <f>[2]自有船应收租金!B1298</f>
        <v>ACACIA TAURUS</v>
      </c>
      <c r="C1356" s="82" t="str">
        <f>[2]自有船应收租金!C1298</f>
        <v>STM</v>
      </c>
      <c r="D1356" s="82" t="str">
        <f>[2]自有船应收租金!F1298</f>
        <v>第02期</v>
      </c>
      <c r="E1356" s="82" t="str">
        <f>[2]自有船应收租金!I1298</f>
        <v>2021.03.28-2021.04.12</v>
      </c>
      <c r="F1356" s="83">
        <f>[2]自有船应收租金!V1298</f>
        <v>0</v>
      </c>
      <c r="G1356" s="82">
        <f>[2]自有船应收租金!AA1298</f>
        <v>80005.07</v>
      </c>
      <c r="H1356" s="82">
        <f>IF([2]自有船应收租金!AB1298="","",[2]自有船应收租金!AB1298)</f>
        <v>80005.09</v>
      </c>
      <c r="I1356" s="86">
        <f>[2]自有船应收租金!Y1298</f>
        <v>0</v>
      </c>
    </row>
    <row r="1357" s="59" customFormat="1" ht="12" customHeight="1" spans="2:9">
      <c r="B1357" s="82" t="str">
        <f>[2]自有船应收租金!B1299</f>
        <v>ACACIA REI</v>
      </c>
      <c r="C1357" s="82" t="str">
        <f>[2]自有船应收租金!C1299</f>
        <v>STM</v>
      </c>
      <c r="D1357" s="82" t="str">
        <f>[2]自有船应收租金!F1299</f>
        <v>第15期</v>
      </c>
      <c r="E1357" s="82" t="str">
        <f>[2]自有船应收租金!I1299</f>
        <v>2021.03.29-2021.04.13</v>
      </c>
      <c r="F1357" s="83">
        <f>[2]自有船应收租金!V1299</f>
        <v>0</v>
      </c>
      <c r="G1357" s="82">
        <f>[2]自有船应收租金!AA1299</f>
        <v>180379.78</v>
      </c>
      <c r="H1357" s="82">
        <f>IF([2]自有船应收租金!AB1299="","",[2]自有船应收租金!AB1299)</f>
        <v>180379.78</v>
      </c>
      <c r="I1357" s="86">
        <f>[2]自有船应收租金!Y1299</f>
        <v>0</v>
      </c>
    </row>
    <row r="1358" s="59" customFormat="1" ht="12" customHeight="1" spans="2:9">
      <c r="B1358" s="82" t="str">
        <f>[2]自有船应收租金!B1300</f>
        <v>ACACIA HAWK</v>
      </c>
      <c r="C1358" s="82" t="str">
        <f>[2]自有船应收租金!C1300</f>
        <v>CMS</v>
      </c>
      <c r="D1358" s="82" t="str">
        <f>[2]自有船应收租金!F1300</f>
        <v>第78期</v>
      </c>
      <c r="E1358" s="82" t="str">
        <f>[2]自有船应收租金!I1300</f>
        <v>2021.03.28-2021.04.12</v>
      </c>
      <c r="F1358" s="83">
        <f>[2]自有船应收租金!V1300</f>
        <v>0</v>
      </c>
      <c r="G1358" s="82">
        <f>[2]自有船应收租金!AA1300</f>
        <v>105542.465753425</v>
      </c>
      <c r="H1358" s="82">
        <f>IF([2]自有船应收租金!AB1300="","",[2]自有船应收租金!AB1300)</f>
        <v>105515.1</v>
      </c>
      <c r="I1358" s="86">
        <f>[2]自有船应收租金!Y1300</f>
        <v>0</v>
      </c>
    </row>
    <row r="1359" s="59" customFormat="1" ht="12" customHeight="1" spans="2:9">
      <c r="B1359" s="82" t="str">
        <f>[2]自有船应收租金!B1301</f>
        <v>Heung-A Jakarta </v>
      </c>
      <c r="C1359" s="82" t="str">
        <f>[2]自有船应收租金!C1301</f>
        <v>PAN</v>
      </c>
      <c r="D1359" s="82" t="str">
        <f>[2]自有船应收租金!F1301</f>
        <v>第12期</v>
      </c>
      <c r="E1359" s="82" t="str">
        <f>[2]自有船应收租金!I1301</f>
        <v>2021.03.30-2021.04.14</v>
      </c>
      <c r="F1359" s="83">
        <f>[2]自有船应收租金!V1301</f>
        <v>0</v>
      </c>
      <c r="G1359" s="82">
        <f>[2]自有船应收租金!AA1301</f>
        <v>78462.5</v>
      </c>
      <c r="H1359" s="82">
        <f>IF([2]自有船应收租金!AB1301="","",[2]自有船应收租金!AB1301)</f>
        <v>78435.11</v>
      </c>
      <c r="I1359" s="86">
        <f>[2]自有船应收租金!Y1301</f>
        <v>0</v>
      </c>
    </row>
    <row r="1360" s="59" customFormat="1" ht="12" customHeight="1" spans="2:9">
      <c r="B1360" s="82" t="str">
        <f>[2]自有船应收租金!B1302</f>
        <v>ACACIA MAKOTO</v>
      </c>
      <c r="C1360" s="82" t="str">
        <f>[2]自有船应收租金!C1302</f>
        <v>STM</v>
      </c>
      <c r="D1360" s="82" t="str">
        <f>[2]自有船应收租金!F1302</f>
        <v>第68期</v>
      </c>
      <c r="E1360" s="82" t="str">
        <f>[2]自有船应收租金!I1302</f>
        <v>2021.03.30-2021.04.14</v>
      </c>
      <c r="F1360" s="83">
        <f>[2]自有船应收租金!V1302</f>
        <v>0</v>
      </c>
      <c r="G1360" s="82">
        <f>[2]自有船应收租金!AA1302</f>
        <v>152249.35</v>
      </c>
      <c r="H1360" s="82">
        <f>IF([2]自有船应收租金!AB1302="","",[2]自有船应收租金!AB1302)</f>
        <v>152249.35</v>
      </c>
      <c r="I1360" s="86">
        <f>[2]自有船应收租金!Y1302</f>
        <v>0</v>
      </c>
    </row>
    <row r="1361" s="59" customFormat="1" ht="12" customHeight="1" spans="2:9">
      <c r="B1361" s="82" t="str">
        <f>[2]自有船应收租金!B1303</f>
        <v>A FUJI</v>
      </c>
      <c r="C1361" s="82" t="str">
        <f>[2]自有船应收租金!C1303</f>
        <v>APL</v>
      </c>
      <c r="D1361" s="82" t="str">
        <f>[2]自有船应收租金!F1303</f>
        <v>第06期</v>
      </c>
      <c r="E1361" s="82" t="str">
        <f>[2]自有船应收租金!I1303</f>
        <v>2021.03.30-2021.04.14</v>
      </c>
      <c r="F1361" s="83">
        <f>[2]自有船应收租金!V1303</f>
        <v>0</v>
      </c>
      <c r="G1361" s="82">
        <f>[2]自有船应收租金!AA1303</f>
        <v>246900</v>
      </c>
      <c r="H1361" s="82">
        <f>IF([2]自有船应收租金!AB1303="","",[2]自有船应收租金!AB1303)</f>
        <v>246892.62</v>
      </c>
      <c r="I1361" s="86" t="str">
        <f>[2]自有船应收租金!Y1303</f>
        <v>油样检测费</v>
      </c>
    </row>
    <row r="1362" s="59" customFormat="1" ht="12" customHeight="1" spans="2:9">
      <c r="B1362" s="82" t="str">
        <f>[2]自有船应收租金!B1304</f>
        <v>A BOTE</v>
      </c>
      <c r="C1362" s="82" t="str">
        <f>[2]自有船应收租金!C1304</f>
        <v>TCL</v>
      </c>
      <c r="D1362" s="82" t="str">
        <f>[2]自有船应收租金!F1304</f>
        <v>第01期</v>
      </c>
      <c r="E1362" s="82" t="str">
        <f>[2]自有船应收租金!I1304</f>
        <v>2021.03.31-2021.04.15</v>
      </c>
      <c r="F1362" s="83">
        <f>[2]自有船应收租金!V1304</f>
        <v>0</v>
      </c>
      <c r="G1362" s="82">
        <f>[2]自有船应收租金!AA1304</f>
        <v>266438.85</v>
      </c>
      <c r="H1362" s="82">
        <f>IF([2]自有船应收租金!AB1304="","",[2]自有船应收租金!AB1304)</f>
        <v>266398.94</v>
      </c>
      <c r="I1362" s="86">
        <f>[2]自有船应收租金!Y1304</f>
        <v>0</v>
      </c>
    </row>
    <row r="1363" s="59" customFormat="1" ht="12" customHeight="1" spans="2:9">
      <c r="B1363" s="82" t="str">
        <f>[2]自有船应收租金!B1305</f>
        <v>JRS CARINA</v>
      </c>
      <c r="C1363" s="82" t="str">
        <f>[2]自有船应收租金!C1305</f>
        <v>CCL</v>
      </c>
      <c r="D1363" s="82" t="str">
        <f>[2]自有船应收租金!F1305</f>
        <v>第68期</v>
      </c>
      <c r="E1363" s="82" t="str">
        <f>[2]自有船应收租金!I1305</f>
        <v>2021.03.31-2021.04.15</v>
      </c>
      <c r="F1363" s="83">
        <f>[2]自有船应收租金!V1305</f>
        <v>0</v>
      </c>
      <c r="G1363" s="82">
        <f>[2]自有船应收租金!AA1305</f>
        <v>109478.76</v>
      </c>
      <c r="H1363" s="82">
        <f>IF([2]自有船应收租金!AB1305="","",[2]自有船应收租金!AB1305)</f>
        <v>109471.39</v>
      </c>
      <c r="I1363" s="86" t="str">
        <f>[2]自有船应收租金!Y1305</f>
        <v>船东费</v>
      </c>
    </row>
    <row r="1364" s="59" customFormat="1" ht="12" customHeight="1" spans="2:9">
      <c r="B1364" s="82" t="str">
        <f>[2]自有船应收租金!B1306</f>
        <v>ACACIA ARIES</v>
      </c>
      <c r="C1364" s="82" t="str">
        <f>[2]自有船应收租金!C1306</f>
        <v>STM</v>
      </c>
      <c r="D1364" s="82" t="str">
        <f>[2]自有船应收租金!F1306</f>
        <v>第28期</v>
      </c>
      <c r="E1364" s="82" t="str">
        <f>[2]自有船应收租金!I1306</f>
        <v>2021.03.31-2021.04.15</v>
      </c>
      <c r="F1364" s="83">
        <f>[2]自有船应收租金!V1306</f>
        <v>0</v>
      </c>
      <c r="G1364" s="82">
        <f>[2]自有船应收租金!AA1306</f>
        <v>82498.43</v>
      </c>
      <c r="H1364" s="82">
        <f>IF([2]自有船应收租金!AB1306="","",[2]自有船应收租金!AB1306)</f>
        <v>82498.43</v>
      </c>
      <c r="I1364" s="86">
        <f>[2]自有船应收租金!Y1306</f>
        <v>0</v>
      </c>
    </row>
    <row r="1365" s="59" customFormat="1" ht="12" customHeight="1" spans="2:9">
      <c r="B1365" s="82" t="str">
        <f>[2]自有船应收租金!B1307</f>
        <v>ACACIA MING</v>
      </c>
      <c r="C1365" s="82" t="str">
        <f>[2]自有船应收租金!C1307</f>
        <v>EAS</v>
      </c>
      <c r="D1365" s="82" t="str">
        <f>[2]自有船应收租金!F1307</f>
        <v>第02期</v>
      </c>
      <c r="E1365" s="82" t="str">
        <f>[2]自有船应收租金!I1307</f>
        <v>2021.03.31-2021.04.15</v>
      </c>
      <c r="F1365" s="83">
        <f>[2]自有船应收租金!V1307</f>
        <v>0</v>
      </c>
      <c r="G1365" s="82">
        <f>[2]自有船应收租金!AA1307</f>
        <v>272269.145890411</v>
      </c>
      <c r="H1365" s="82">
        <f>IF([2]自有船应收租金!AB1307="","",[2]自有船应收租金!AB1307)</f>
        <v>272236.77</v>
      </c>
      <c r="I1365" s="86">
        <f>[2]自有船应收租金!Y1307</f>
        <v>0</v>
      </c>
    </row>
    <row r="1366" s="59" customFormat="1" ht="12" customHeight="1" spans="2:9">
      <c r="B1366" s="82" t="str">
        <f>[2]自有船应收租金!B1308</f>
        <v>ACACIA VIRGO</v>
      </c>
      <c r="C1366" s="82" t="str">
        <f>[2]自有船应收租金!C1308</f>
        <v>APL</v>
      </c>
      <c r="D1366" s="82" t="str">
        <f>[2]自有船应收租金!F1308</f>
        <v>final</v>
      </c>
      <c r="E1366" s="82" t="str">
        <f>[2]自有船应收租金!I1308</f>
        <v>2018.08.09-2018.08.27</v>
      </c>
      <c r="F1366" s="83">
        <f>[2]自有船应收租金!V1308</f>
        <v>0</v>
      </c>
      <c r="G1366" s="82">
        <f>[2]自有船应收租金!AA1308</f>
        <v>11938.8423773973</v>
      </c>
      <c r="H1366" s="82">
        <f>IF([2]自有船应收租金!AB1308="","",[2]自有船应收租金!AB1308)</f>
        <v>11934.87</v>
      </c>
      <c r="I1366" s="86" t="str">
        <f>[2]自有船应收租金!Y1308</f>
        <v>船东费预留返还/已扣油款返还/劳务费V.001-007/已收款/夏威夷油污费/OSRO费/船东费6-7月/SLUDGE 35CBM</v>
      </c>
    </row>
    <row r="1367" s="59" customFormat="1" ht="12" customHeight="1" spans="2:9">
      <c r="B1367" s="82" t="str">
        <f>[2]自有船应收租金!B1309</f>
        <v>A ROKU</v>
      </c>
      <c r="C1367" s="82" t="str">
        <f>[2]自有船应收租金!C1309</f>
        <v>TSL</v>
      </c>
      <c r="D1367" s="82" t="str">
        <f>[2]自有船应收租金!F1309</f>
        <v>第11期</v>
      </c>
      <c r="E1367" s="82" t="str">
        <f>[2]自有船应收租金!I1309</f>
        <v>2021.04.01-2021.04.16</v>
      </c>
      <c r="F1367" s="83">
        <f>[2]自有船应收租金!V1309</f>
        <v>0</v>
      </c>
      <c r="G1367" s="82">
        <f>[2]自有船应收租金!AA1309</f>
        <v>138056.25</v>
      </c>
      <c r="H1367" s="82">
        <f>IF([2]自有船应收租金!AB1309="","",[2]自有船应收租金!AB1309)</f>
        <v>138038.87</v>
      </c>
      <c r="I1367" s="86" t="str">
        <f>[2]自有船应收租金!Y1309</f>
        <v>1.25%佣金</v>
      </c>
    </row>
    <row r="1368" s="59" customFormat="1" ht="12" customHeight="1" spans="2:9">
      <c r="B1368" s="82" t="str">
        <f>[2]自有船应收租金!B1310</f>
        <v>A FUKU</v>
      </c>
      <c r="C1368" s="82" t="str">
        <f>[2]自有船应收租金!C1310</f>
        <v>TSL</v>
      </c>
      <c r="D1368" s="82" t="str">
        <f>[2]自有船应收租金!F1310</f>
        <v>第13期</v>
      </c>
      <c r="E1368" s="82" t="str">
        <f>[2]自有船应收租金!I1310</f>
        <v>2021.04.01-2021.04.16</v>
      </c>
      <c r="F1368" s="83">
        <f>[2]自有船应收租金!V1310</f>
        <v>0</v>
      </c>
      <c r="G1368" s="82">
        <f>[2]自有船应收租金!AA1310</f>
        <v>154237.5</v>
      </c>
      <c r="H1368" s="82">
        <f>IF([2]自有船应收租金!AB1310="","",[2]自有船应收租金!AB1310)</f>
        <v>154220.12</v>
      </c>
      <c r="I1368" s="86" t="str">
        <f>[2]自有船应收租金!Y1310</f>
        <v>1.25%佣金</v>
      </c>
    </row>
    <row r="1369" s="59" customFormat="1" ht="12" customHeight="1" spans="2:9">
      <c r="B1369" s="82" t="str">
        <f>[2]自有船应收租金!B1311</f>
        <v>A KOU</v>
      </c>
      <c r="C1369" s="82" t="str">
        <f>[2]自有船应收租金!C1311</f>
        <v>TSL</v>
      </c>
      <c r="D1369" s="82" t="str">
        <f>[2]自有船应收租金!F1311</f>
        <v>第02期</v>
      </c>
      <c r="E1369" s="82" t="str">
        <f>[2]自有船应收租金!I1311</f>
        <v>2021.04.01-2021.04.16</v>
      </c>
      <c r="F1369" s="83">
        <f>[2]自有船应收租金!V1311</f>
        <v>0</v>
      </c>
      <c r="G1369" s="82">
        <f>[2]自有船应收租金!AA1311</f>
        <v>326617.146</v>
      </c>
      <c r="H1369" s="82">
        <f>IF([2]自有船应收租金!AB1311="","",[2]自有船应收租金!AB1311)</f>
        <v>326617.15</v>
      </c>
      <c r="I1369" s="86" t="str">
        <f>[2]自有船应收租金!Y1311</f>
        <v>1.25%佣金</v>
      </c>
    </row>
    <row r="1370" s="59" customFormat="1" ht="12" customHeight="1" spans="2:9">
      <c r="B1370" s="82" t="str">
        <f>[2]自有船应收租金!B1312</f>
        <v>A KIBO</v>
      </c>
      <c r="C1370" s="82" t="str">
        <f>[2]自有船应收租金!C1312</f>
        <v>GMS</v>
      </c>
      <c r="D1370" s="82" t="str">
        <f>[2]自有船应收租金!F1312</f>
        <v>第09期</v>
      </c>
      <c r="E1370" s="82" t="str">
        <f>[2]自有船应收租金!I1312</f>
        <v>2021.04.01-2021.04.16</v>
      </c>
      <c r="F1370" s="83">
        <f>[2]自有船应收租金!V1312</f>
        <v>-768</v>
      </c>
      <c r="G1370" s="82">
        <f>[2]自有船应收租金!AA1312</f>
        <v>32196.54655</v>
      </c>
      <c r="H1370" s="82">
        <f>IF([2]自有船应收租金!AB1312="","",[2]自有船应收租金!AB1312)</f>
        <v>32196.55</v>
      </c>
      <c r="I1370" s="86" t="str">
        <f>[2]自有船应收租金!Y1312</f>
        <v>1.25%佣金/船员劳务费V.004S/停租修船 20210213 1820-0224 09300GMT 10.631944天</v>
      </c>
    </row>
    <row r="1371" s="59" customFormat="1" ht="12" customHeight="1" spans="2:9">
      <c r="B1371" s="82" t="str">
        <f>[2]自有船应收租金!B1313</f>
        <v>Heung-A Manila</v>
      </c>
      <c r="C1371" s="82" t="str">
        <f>[2]自有船应收租金!C1313</f>
        <v>SCP</v>
      </c>
      <c r="D1371" s="82" t="str">
        <f>[2]自有船应收租金!F1313</f>
        <v>第05期</v>
      </c>
      <c r="E1371" s="82" t="str">
        <f>[2]自有船应收租金!I1313</f>
        <v>2021.04.03-2021.04.18</v>
      </c>
      <c r="F1371" s="83">
        <f>[2]自有船应收租金!V1313</f>
        <v>-1800</v>
      </c>
      <c r="G1371" s="82">
        <f>[2]自有船应收租金!AA1313</f>
        <v>132084.075342466</v>
      </c>
      <c r="H1371" s="82">
        <f>IF([2]自有船应收租金!AB1313="","",[2]自有船应收租金!AB1313)</f>
        <v>149698.88</v>
      </c>
      <c r="I1371" s="86" t="str">
        <f>[2]自有船应收租金!Y1313</f>
        <v>1.25%佣金/劳务费V.2107W-2111W</v>
      </c>
    </row>
    <row r="1372" s="59" customFormat="1" ht="12" customHeight="1" spans="2:9">
      <c r="B1372" s="82" t="str">
        <f>[2]自有船应收租金!B1314</f>
        <v>ACACIA WA</v>
      </c>
      <c r="C1372" s="82" t="str">
        <f>[2]自有船应收租金!C1314</f>
        <v>STM</v>
      </c>
      <c r="D1372" s="82" t="str">
        <f>[2]自有船应收租金!F1314</f>
        <v>prefinal</v>
      </c>
      <c r="E1372" s="82" t="str">
        <f>[2]自有船应收租金!I1314</f>
        <v>2021.04.04-2021.04.22</v>
      </c>
      <c r="F1372" s="83">
        <f>[2]自有船应收租金!V1314</f>
        <v>0</v>
      </c>
      <c r="G1372" s="82">
        <f>[2]自有船应收租金!AA1314</f>
        <v>-32588.6366666667</v>
      </c>
      <c r="H1372" s="82" t="str">
        <f>IF([2]自有船应收租金!AB1314="","",[2]自有船应收租金!AB1314)</f>
        <v/>
      </c>
      <c r="I1372" s="86">
        <f>[2]自有船应收租金!Y1314</f>
        <v>0</v>
      </c>
    </row>
    <row r="1373" s="59" customFormat="1" ht="12" customHeight="1" spans="2:9">
      <c r="B1373" s="82" t="str">
        <f>[2]自有船应收租金!B1315</f>
        <v>JRS CORVUS</v>
      </c>
      <c r="C1373" s="82" t="str">
        <f>[2]自有船应收租金!C1315</f>
        <v>STM</v>
      </c>
      <c r="D1373" s="82" t="str">
        <f>[2]自有船应收租金!F1315</f>
        <v>第08期</v>
      </c>
      <c r="E1373" s="82" t="str">
        <f>[2]自有船应收租金!I1315</f>
        <v>2021.04.04-2021.04.19</v>
      </c>
      <c r="F1373" s="83">
        <f>[2]自有船应收租金!V1315</f>
        <v>0</v>
      </c>
      <c r="G1373" s="82">
        <f>[2]自有船应收租金!AA1315</f>
        <v>105700</v>
      </c>
      <c r="H1373" s="82">
        <f>IF([2]自有船应收租金!AB1315="","",[2]自有船应收租金!AB1315)</f>
        <v>105700</v>
      </c>
      <c r="I1373" s="86">
        <f>[2]自有船应收租金!Y1315</f>
        <v>0</v>
      </c>
    </row>
    <row r="1374" s="59" customFormat="1" ht="12" customHeight="1" spans="2:9">
      <c r="B1374" s="82" t="str">
        <f>[2]自有船应收租金!B1316</f>
        <v>Heung-A Singapore</v>
      </c>
      <c r="C1374" s="82" t="str">
        <f>[2]自有船应收租金!C1316</f>
        <v>NS</v>
      </c>
      <c r="D1374" s="82" t="str">
        <f>[2]自有船应收租金!F1316</f>
        <v>第10期</v>
      </c>
      <c r="E1374" s="82" t="str">
        <f>[2]自有船应收租金!I1316</f>
        <v>2021.04.05-2021.04.20</v>
      </c>
      <c r="F1374" s="83">
        <f>[2]自有船应收租金!V1316</f>
        <v>0</v>
      </c>
      <c r="G1374" s="82">
        <f>[2]自有船应收租金!AA1316</f>
        <v>93968.75</v>
      </c>
      <c r="H1374" s="82">
        <f>IF([2]自有船应收租金!AB1316="","",[2]自有船应收租金!AB1316)</f>
        <v>93931.37</v>
      </c>
      <c r="I1374" s="86" t="str">
        <f>[2]自有船应收租金!Y1316</f>
        <v>1.25%佣金</v>
      </c>
    </row>
    <row r="1375" s="59" customFormat="1" ht="12" customHeight="1" spans="2:9">
      <c r="B1375" s="82" t="str">
        <f>[2]自有船应收租金!B1317</f>
        <v>Contship Day</v>
      </c>
      <c r="C1375" s="82" t="str">
        <f>[2]自有船应收租金!C1317</f>
        <v>APL</v>
      </c>
      <c r="D1375" s="82" t="str">
        <f>[2]自有船应收租金!F1317</f>
        <v>第11期</v>
      </c>
      <c r="E1375" s="82" t="str">
        <f>[2]自有船应收租金!I1317</f>
        <v>2021.04.05-2021.04.20</v>
      </c>
      <c r="F1375" s="83">
        <f>[2]自有船应收租金!V1317</f>
        <v>0</v>
      </c>
      <c r="G1375" s="82">
        <f>[2]自有船应收租金!AA1317</f>
        <v>57448.49</v>
      </c>
      <c r="H1375" s="82">
        <f>IF([2]自有船应收租金!AB1317="","",[2]自有船应收租金!AB1317)</f>
        <v>57441.07</v>
      </c>
      <c r="I1375" s="86" t="str">
        <f>[2]自有船应收租金!Y1317</f>
        <v>油样检测费</v>
      </c>
    </row>
    <row r="1376" s="59" customFormat="1" ht="12" customHeight="1" spans="2:9">
      <c r="B1376" s="82" t="str">
        <f>[2]自有船应收租金!B1318</f>
        <v>LISBOA</v>
      </c>
      <c r="C1376" s="82" t="str">
        <f>[2]自有船应收租金!C1318</f>
        <v>KMTC</v>
      </c>
      <c r="D1376" s="82" t="str">
        <f>[2]自有船应收租金!F1318</f>
        <v>第03期</v>
      </c>
      <c r="E1376" s="82" t="str">
        <f>[2]自有船应收租金!I1318</f>
        <v>2021.04.07-2021.04.22</v>
      </c>
      <c r="F1376" s="83">
        <f>[2]自有船应收租金!V1318</f>
        <v>0</v>
      </c>
      <c r="G1376" s="82">
        <f>[2]自有船应收租金!AA1318</f>
        <v>119200</v>
      </c>
      <c r="H1376" s="82">
        <f>IF([2]自有船应收租金!AB1318="","",[2]自有船应收租金!AB1318)</f>
        <v>119198.07</v>
      </c>
      <c r="I1376" s="86">
        <f>[2]自有船应收租金!Y1318</f>
        <v>0</v>
      </c>
    </row>
    <row r="1377" s="59" customFormat="1" ht="12" customHeight="1" spans="2:9">
      <c r="B1377" s="82" t="str">
        <f>[2]自有船应收租金!B1319</f>
        <v>ACACIA VIRGO</v>
      </c>
      <c r="C1377" s="82" t="str">
        <f>[2]自有船应收租金!C1319</f>
        <v>SKR</v>
      </c>
      <c r="D1377" s="82" t="str">
        <f>[2]自有船应收租金!F1319</f>
        <v>第01期</v>
      </c>
      <c r="E1377" s="82" t="str">
        <f>[2]自有船应收租金!I1319</f>
        <v>2021.04.05-2021.04.20</v>
      </c>
      <c r="F1377" s="83">
        <f>[2]自有船应收租金!V1319</f>
        <v>0</v>
      </c>
      <c r="G1377" s="82">
        <f>[2]自有船应收租金!AA1319</f>
        <v>155881.25</v>
      </c>
      <c r="H1377" s="82">
        <f>IF([2]自有船应收租金!AB1319="","",[2]自有船应收租金!AB1319)</f>
        <v>156223.84</v>
      </c>
      <c r="I1377" s="86" t="str">
        <f>[2]自有船应收租金!Y1319</f>
        <v>1.25%佣金</v>
      </c>
    </row>
    <row r="1378" s="59" customFormat="1" ht="12" customHeight="1" spans="2:9">
      <c r="B1378" s="82" t="str">
        <f>[2]自有船应收租金!B1320</f>
        <v>ACACIA LIBRA</v>
      </c>
      <c r="C1378" s="82" t="str">
        <f>[2]自有船应收租金!C1320</f>
        <v>COSCO</v>
      </c>
      <c r="D1378" s="82" t="str">
        <f>[2]自有船应收租金!F1320</f>
        <v>第15期</v>
      </c>
      <c r="E1378" s="82" t="str">
        <f>[2]自有船应收租金!I1320</f>
        <v>2021.04.08-2021.04.23</v>
      </c>
      <c r="F1378" s="83">
        <f>[2]自有船应收租金!V1320</f>
        <v>-2002.69</v>
      </c>
      <c r="G1378" s="82">
        <f>[2]自有船应收租金!AA1320</f>
        <v>93598.5054</v>
      </c>
      <c r="H1378" s="82">
        <f>IF([2]自有船应收租金!AB1320="","",[2]自有船应收租金!AB1320)</f>
        <v>93596.6</v>
      </c>
      <c r="I1378" s="86" t="str">
        <f>[2]自有船应收租金!Y1320</f>
        <v>船员劳务费02月/尾轴漏油 2021.3.14 04:12-2021.3.18 19:18LT 4.62917天</v>
      </c>
    </row>
    <row r="1379" s="59" customFormat="1" ht="12" customHeight="1" spans="2:9">
      <c r="B1379" s="82" t="str">
        <f>[2]自有船应收租金!B1321</f>
        <v>A MIZUHO</v>
      </c>
      <c r="C1379" s="82" t="str">
        <f>[2]自有船应收租金!C1321</f>
        <v>Heung-A</v>
      </c>
      <c r="D1379" s="82" t="str">
        <f>[2]自有船应收租金!F1321</f>
        <v>第05期</v>
      </c>
      <c r="E1379" s="82" t="str">
        <f>[2]自有船应收租金!I1321</f>
        <v>2021.04.08-2021.04.23</v>
      </c>
      <c r="F1379" s="83">
        <f>[2]自有船应收租金!V1321</f>
        <v>0</v>
      </c>
      <c r="G1379" s="82">
        <f>[2]自有船应收租金!AA1321</f>
        <v>153616.438356164</v>
      </c>
      <c r="H1379" s="82">
        <f>IF([2]自有船应收租金!AB1321="","",[2]自有船应收租金!AB1321)</f>
        <v>153609.03</v>
      </c>
      <c r="I1379" s="86">
        <f>[2]自有船应收租金!Y1321</f>
        <v>0</v>
      </c>
    </row>
    <row r="1380" s="59" customFormat="1" ht="12" customHeight="1" spans="2:9">
      <c r="B1380" s="82" t="str">
        <f>[2]自有船应收租金!B1322</f>
        <v>Bremen Trader</v>
      </c>
      <c r="C1380" s="82" t="str">
        <f>[2]自有船应收租金!C1322</f>
        <v>sealand</v>
      </c>
      <c r="D1380" s="82" t="str">
        <f>[2]自有船应收租金!F1322</f>
        <v>第01期</v>
      </c>
      <c r="E1380" s="82" t="str">
        <f>[2]自有船应收租金!I1322</f>
        <v>2021.04.10-2021.05.01</v>
      </c>
      <c r="F1380" s="83">
        <f>[2]自有船应收租金!V1322</f>
        <v>0</v>
      </c>
      <c r="G1380" s="82">
        <f>[2]自有船应收租金!AA1322</f>
        <v>361742.09375</v>
      </c>
      <c r="H1380" s="82">
        <f>IF([2]自有船应收租金!AB1322="","",[2]自有船应收租金!AB1322)</f>
        <v>361742.09</v>
      </c>
      <c r="I1380" s="86" t="str">
        <f>[2]自有船应收租金!Y1322</f>
        <v>油样检测</v>
      </c>
    </row>
    <row r="1381" s="59" customFormat="1" ht="12" customHeight="1" spans="2:9">
      <c r="B1381" s="82" t="str">
        <f>[2]自有船应收租金!B1323</f>
        <v>A KEIGA</v>
      </c>
      <c r="C1381" s="82" t="str">
        <f>[2]自有船应收租金!C1323</f>
        <v>DBR</v>
      </c>
      <c r="D1381" s="82" t="str">
        <f>[2]自有船应收租金!F1323</f>
        <v>第08期</v>
      </c>
      <c r="E1381" s="82" t="str">
        <f>[2]自有船应收租金!I1323</f>
        <v>2021.04.09-2021.04.24</v>
      </c>
      <c r="F1381" s="83">
        <f>[2]自有船应收租金!V1323</f>
        <v>0</v>
      </c>
      <c r="G1381" s="82">
        <f>[2]自有船应收租金!AA1323</f>
        <v>97350</v>
      </c>
      <c r="H1381" s="82">
        <f>IF([2]自有船应收租金!AB1323="","",[2]自有船应收租金!AB1323)</f>
        <v>97350</v>
      </c>
      <c r="I1381" s="86">
        <f>[2]自有船应收租金!Y1323</f>
        <v>0</v>
      </c>
    </row>
    <row r="1382" s="59" customFormat="1" ht="12" customHeight="1" spans="2:9">
      <c r="B1382" s="82" t="str">
        <f>[2]自有船应收租金!B1324</f>
        <v>A MYOKO</v>
      </c>
      <c r="C1382" s="82" t="str">
        <f>[2]自有船应收租金!C1324</f>
        <v>DBR</v>
      </c>
      <c r="D1382" s="82" t="str">
        <f>[2]自有船应收租金!F1324</f>
        <v>第04期</v>
      </c>
      <c r="E1382" s="82" t="str">
        <f>[2]自有船应收租金!I1324</f>
        <v>2021.04.10-2021.04.25</v>
      </c>
      <c r="F1382" s="83">
        <f>[2]自有船应收租金!V1324</f>
        <v>0</v>
      </c>
      <c r="G1382" s="82">
        <f>[2]自有船应收租金!AA1324</f>
        <v>97350</v>
      </c>
      <c r="H1382" s="82">
        <f>IF([2]自有船应收租金!AB1324="","",[2]自有船应收租金!AB1324)</f>
        <v>97350</v>
      </c>
      <c r="I1382" s="86">
        <f>[2]自有船应收租金!Y1324</f>
        <v>0</v>
      </c>
    </row>
    <row r="1383" s="59" customFormat="1" ht="12" customHeight="1" spans="2:9">
      <c r="B1383" s="82" t="str">
        <f>[2]自有船应收租金!B1325</f>
        <v>ACACIA TAURUS</v>
      </c>
      <c r="C1383" s="82" t="str">
        <f>[2]自有船应收租金!C1325</f>
        <v>STM</v>
      </c>
      <c r="D1383" s="82" t="str">
        <f>[2]自有船应收租金!F1325</f>
        <v>第03期</v>
      </c>
      <c r="E1383" s="82" t="str">
        <f>[2]自有船应收租金!I1325</f>
        <v>2021.04.12-2021.04.27</v>
      </c>
      <c r="F1383" s="83">
        <f>[2]自有船应收租金!V1325</f>
        <v>0</v>
      </c>
      <c r="G1383" s="82">
        <f>[2]自有船应收租金!AA1325</f>
        <v>83150</v>
      </c>
      <c r="H1383" s="82">
        <f>IF([2]自有船应收租金!AB1325="","",[2]自有船应收租金!AB1325)</f>
        <v>83150</v>
      </c>
      <c r="I1383" s="86">
        <f>[2]自有船应收租金!Y1325</f>
        <v>0</v>
      </c>
    </row>
    <row r="1384" s="59" customFormat="1" ht="12" customHeight="1" spans="2:9">
      <c r="B1384" s="82" t="str">
        <f>[2]自有船应收租金!B1326</f>
        <v>ACACIA REI</v>
      </c>
      <c r="C1384" s="82" t="str">
        <f>[2]自有船应收租金!C1326</f>
        <v>STM</v>
      </c>
      <c r="D1384" s="82" t="str">
        <f>[2]自有船应收租金!F1326</f>
        <v>第16期</v>
      </c>
      <c r="E1384" s="82" t="str">
        <f>[2]自有船应收租金!I1326</f>
        <v>2021.04.13-2021.04.28</v>
      </c>
      <c r="F1384" s="83">
        <f>[2]自有船应收租金!V1326</f>
        <v>0</v>
      </c>
      <c r="G1384" s="82">
        <f>[2]自有船应收租金!AA1326</f>
        <v>181200</v>
      </c>
      <c r="H1384" s="82">
        <f>IF([2]自有船应收租金!AB1326="","",[2]自有船应收租金!AB1326)</f>
        <v>181200</v>
      </c>
      <c r="I1384" s="86">
        <f>[2]自有船应收租金!Y1326</f>
        <v>0</v>
      </c>
    </row>
    <row r="1385" s="59" customFormat="1" ht="12" customHeight="1" spans="2:9">
      <c r="B1385" s="82" t="str">
        <f>[2]自有船应收租金!B1327</f>
        <v>ACACIA HAWK</v>
      </c>
      <c r="C1385" s="82" t="str">
        <f>[2]自有船应收租金!C1327</f>
        <v>CMS</v>
      </c>
      <c r="D1385" s="82" t="str">
        <f>[2]自有船应收租金!F1327</f>
        <v>第79期</v>
      </c>
      <c r="E1385" s="82" t="str">
        <f>[2]自有船应收租金!I1327</f>
        <v>2021.04.12-2021.04.27</v>
      </c>
      <c r="F1385" s="83">
        <f>[2]自有船应收租金!V1327</f>
        <v>0</v>
      </c>
      <c r="G1385" s="82">
        <f>[2]自有船应收租金!AA1327</f>
        <v>104711.116060662</v>
      </c>
      <c r="H1385" s="82">
        <f>IF([2]自有船应收租金!AB1327="","",[2]自有船应收租金!AB1327)</f>
        <v>104683.72</v>
      </c>
      <c r="I1385" s="86" t="str">
        <f>[2]自有船应收租金!Y1327</f>
        <v>停租仁川故障（2021.03.17 21:15-23:15 0.0833天）</v>
      </c>
    </row>
    <row r="1386" s="59" customFormat="1" ht="12" customHeight="1" spans="2:9">
      <c r="B1386" s="82" t="str">
        <f>[2]自有船应收租金!B1328</f>
        <v>ACACIA MAKOTO</v>
      </c>
      <c r="C1386" s="82" t="str">
        <f>[2]自有船应收租金!C1328</f>
        <v>STM</v>
      </c>
      <c r="D1386" s="82" t="str">
        <f>[2]自有船应收租金!F1328</f>
        <v>第69期</v>
      </c>
      <c r="E1386" s="82" t="str">
        <f>[2]自有船应收租金!I1328</f>
        <v>2021.04.14-2021.04.29</v>
      </c>
      <c r="F1386" s="83">
        <f>[2]自有船应收租金!V1328</f>
        <v>0</v>
      </c>
      <c r="G1386" s="82">
        <f>[2]自有船应收租金!AA1328</f>
        <v>166200</v>
      </c>
      <c r="H1386" s="82">
        <f>IF([2]自有船应收租金!AB1328="","",[2]自有船应收租金!AB1328)</f>
        <v>166200</v>
      </c>
      <c r="I1386" s="86">
        <f>[2]自有船应收租金!Y1328</f>
        <v>0</v>
      </c>
    </row>
    <row r="1387" s="59" customFormat="1" ht="12" customHeight="1" spans="2:9">
      <c r="B1387" s="82" t="str">
        <f>[2]自有船应收租金!B1329</f>
        <v>A FUJI</v>
      </c>
      <c r="C1387" s="82" t="str">
        <f>[2]自有船应收租金!C1329</f>
        <v>APL</v>
      </c>
      <c r="D1387" s="82" t="str">
        <f>[2]自有船应收租金!F1329</f>
        <v>第07期</v>
      </c>
      <c r="E1387" s="82" t="str">
        <f>[2]自有船应收租金!I1329</f>
        <v>2021.04.14-2021.04.24</v>
      </c>
      <c r="F1387" s="83">
        <f>[2]自有船应收租金!V1329</f>
        <v>0</v>
      </c>
      <c r="G1387" s="82">
        <f>[2]自有船应收租金!AA1329</f>
        <v>159113.882</v>
      </c>
      <c r="H1387" s="82">
        <f>IF([2]自有船应收租金!AB1329="","",[2]自有船应收租金!AB1329)</f>
        <v>159113.88</v>
      </c>
      <c r="I1387" s="86" t="str">
        <f>[2]自有船应收租金!Y1329</f>
        <v>油样检测费</v>
      </c>
    </row>
    <row r="1388" s="59" customFormat="1" ht="12" customHeight="1" spans="2:9">
      <c r="B1388" s="82" t="str">
        <f>[2]自有船应收租金!B1330</f>
        <v>A FUJI</v>
      </c>
      <c r="C1388" s="82" t="str">
        <f>[2]自有船应收租金!C1330</f>
        <v>APL</v>
      </c>
      <c r="D1388" s="82" t="str">
        <f>[2]自有船应收租金!F1330</f>
        <v>第07期</v>
      </c>
      <c r="E1388" s="82" t="str">
        <f>[2]自有船应收租金!I1330</f>
        <v>2021.04.24-2021.04.29</v>
      </c>
      <c r="F1388" s="83">
        <f>[2]自有船应收租金!V1330</f>
        <v>0</v>
      </c>
      <c r="G1388" s="82">
        <f>[2]自有船应收租金!AA1330</f>
        <v>92932.7525</v>
      </c>
      <c r="H1388" s="82">
        <f>IF([2]自有船应收租金!AB1330="","",[2]自有船应收租金!AB1330)</f>
        <v>87778.7</v>
      </c>
      <c r="I1388" s="86" t="str">
        <f>[2]自有船应收租金!Y1330</f>
        <v>油样检测费</v>
      </c>
    </row>
    <row r="1389" s="59" customFormat="1" ht="12" customHeight="1" spans="2:9">
      <c r="B1389" s="82" t="str">
        <f>[2]自有船应收租金!B1331</f>
        <v>Heung-A Jakarta </v>
      </c>
      <c r="C1389" s="82" t="str">
        <f>[2]自有船应收租金!C1331</f>
        <v>PAN</v>
      </c>
      <c r="D1389" s="82" t="str">
        <f>[2]自有船应收租金!F1331</f>
        <v>第13期</v>
      </c>
      <c r="E1389" s="82" t="str">
        <f>[2]自有船应收租金!I1331</f>
        <v>2021.04.14-2021.04.16</v>
      </c>
      <c r="F1389" s="83">
        <f>[2]自有船应收租金!V1331</f>
        <v>0</v>
      </c>
      <c r="G1389" s="82">
        <f>[2]自有船应收租金!AA1331</f>
        <v>10461.6666666667</v>
      </c>
      <c r="H1389" s="82">
        <f>IF([2]自有船应收租金!AB1331="","",[2]自有船应收租金!AB1331)</f>
        <v>10461.67</v>
      </c>
      <c r="I1389" s="86">
        <f>[2]自有船应收租金!Y1331</f>
        <v>0</v>
      </c>
    </row>
    <row r="1390" s="59" customFormat="1" ht="12" customHeight="1" spans="2:9">
      <c r="B1390" s="82" t="str">
        <f>[2]自有船应收租金!B1332</f>
        <v>Heung-A Jakarta </v>
      </c>
      <c r="C1390" s="82" t="str">
        <f>[2]自有船应收租金!C1332</f>
        <v>PAN</v>
      </c>
      <c r="D1390" s="82" t="str">
        <f>[2]自有船应收租金!F1332</f>
        <v>第13期</v>
      </c>
      <c r="E1390" s="82" t="str">
        <f>[2]自有船应收租金!I1332</f>
        <v>2021.04.16-2021.04.29</v>
      </c>
      <c r="F1390" s="83">
        <f>[2]自有船应收租金!V1332</f>
        <v>0</v>
      </c>
      <c r="G1390" s="82">
        <f>[2]自有船应收租金!AA1332</f>
        <v>143433.333333333</v>
      </c>
      <c r="H1390" s="82">
        <f>IF([2]自有船应收租金!AB1332="","",[2]自有船应收租金!AB1332)</f>
        <v>143405.89</v>
      </c>
      <c r="I1390" s="86">
        <f>[2]自有船应收租金!Y1332</f>
        <v>0</v>
      </c>
    </row>
    <row r="1391" s="59" customFormat="1" ht="12" customHeight="1" spans="2:9">
      <c r="B1391" s="82" t="str">
        <f>[2]自有船应收租金!B1333</f>
        <v>A BOTE</v>
      </c>
      <c r="C1391" s="82" t="str">
        <f>[2]自有船应收租金!C1333</f>
        <v>TCL</v>
      </c>
      <c r="D1391" s="82" t="str">
        <f>[2]自有船应收租金!F1333</f>
        <v>第02期</v>
      </c>
      <c r="E1391" s="82" t="str">
        <f>[2]自有船应收租金!I1333</f>
        <v>2021.04.15-2021.04.30</v>
      </c>
      <c r="F1391" s="83">
        <f>[2]自有船应收租金!V1333</f>
        <v>0</v>
      </c>
      <c r="G1391" s="82">
        <f>[2]自有船应收租金!AA1333</f>
        <v>188100</v>
      </c>
      <c r="H1391" s="82">
        <f>IF([2]自有船应收租金!AB1333="","",[2]自有船应收租金!AB1333)</f>
        <v>188060.1</v>
      </c>
      <c r="I1391" s="86">
        <f>[2]自有船应收租金!Y1333</f>
        <v>0</v>
      </c>
    </row>
    <row r="1392" s="59" customFormat="1" ht="12" customHeight="1" spans="2:9">
      <c r="B1392" s="82" t="str">
        <f>[2]自有船应收租金!B1334</f>
        <v>ACACIA MING</v>
      </c>
      <c r="C1392" s="82" t="str">
        <f>[2]自有船应收租金!C1334</f>
        <v>EAS</v>
      </c>
      <c r="D1392" s="82" t="str">
        <f>[2]自有船应收租金!F1334</f>
        <v>第03期</v>
      </c>
      <c r="E1392" s="82" t="str">
        <f>[2]自有船应收租金!I1334</f>
        <v>2021.04.15-2021.04.30</v>
      </c>
      <c r="F1392" s="83">
        <f>[2]自有船应收租金!V1334</f>
        <v>0</v>
      </c>
      <c r="G1392" s="82">
        <f>[2]自有船应收租金!AA1334</f>
        <v>123641.095890411</v>
      </c>
      <c r="H1392" s="82">
        <f>IF([2]自有船应收租金!AB1334="","",[2]自有船应收租金!AB1334)</f>
        <v>123608.67</v>
      </c>
      <c r="I1392" s="86">
        <f>[2]自有船应收租金!Y1334</f>
        <v>0</v>
      </c>
    </row>
    <row r="1393" s="59" customFormat="1" ht="12" customHeight="1" spans="2:9">
      <c r="B1393" s="82" t="str">
        <f>[2]自有船应收租金!B1335</f>
        <v>JRS CARINA</v>
      </c>
      <c r="C1393" s="82" t="str">
        <f>[2]自有船应收租金!C1335</f>
        <v>CCL</v>
      </c>
      <c r="D1393" s="82" t="str">
        <f>[2]自有船应收租金!F1335</f>
        <v>第69期</v>
      </c>
      <c r="E1393" s="82" t="str">
        <f>[2]自有船应收租金!I1335</f>
        <v>2021.04.15-2021.04.30</v>
      </c>
      <c r="F1393" s="83">
        <f>[2]自有船应收租金!V1335</f>
        <v>0</v>
      </c>
      <c r="G1393" s="82">
        <f>[2]自有船应收租金!AA1335</f>
        <v>109900</v>
      </c>
      <c r="H1393" s="82">
        <f>IF([2]自有船应收租金!AB1335="","",[2]自有船应收租金!AB1335)</f>
        <v>109892.56</v>
      </c>
      <c r="I1393" s="86">
        <f>[2]自有船应收租金!Y1335</f>
        <v>0</v>
      </c>
    </row>
    <row r="1394" s="59" customFormat="1" ht="12" customHeight="1" spans="2:9">
      <c r="B1394" s="82" t="str">
        <f>[2]自有船应收租金!B1336</f>
        <v>ACACIA ARIES</v>
      </c>
      <c r="C1394" s="82" t="str">
        <f>[2]自有船应收租金!C1336</f>
        <v>STM</v>
      </c>
      <c r="D1394" s="82" t="str">
        <f>[2]自有船应收租金!F1336</f>
        <v>第29期</v>
      </c>
      <c r="E1394" s="82" t="str">
        <f>[2]自有船应收租金!I1336</f>
        <v>2021.04.15-2021.04.30</v>
      </c>
      <c r="F1394" s="83">
        <f>[2]自有船应收租金!V1336</f>
        <v>0</v>
      </c>
      <c r="G1394" s="82">
        <f>[2]自有船应收租金!AA1336</f>
        <v>83150</v>
      </c>
      <c r="H1394" s="82">
        <f>IF([2]自有船应收租金!AB1336="","",[2]自有船应收租金!AB1336)</f>
        <v>83150</v>
      </c>
      <c r="I1394" s="86">
        <f>[2]自有船应收租金!Y1336</f>
        <v>0</v>
      </c>
    </row>
    <row r="1395" s="59" customFormat="1" ht="12" customHeight="1" spans="2:9">
      <c r="B1395" s="82" t="str">
        <f>[2]自有船应收租金!B1337</f>
        <v>A ROKU</v>
      </c>
      <c r="C1395" s="82" t="str">
        <f>[2]自有船应收租金!C1337</f>
        <v>TSL</v>
      </c>
      <c r="D1395" s="82" t="str">
        <f>[2]自有船应收租金!F1337</f>
        <v>第12期</v>
      </c>
      <c r="E1395" s="82" t="str">
        <f>[2]自有船应收租金!I1337</f>
        <v>2021.04.16-2021.04.27</v>
      </c>
      <c r="F1395" s="83">
        <f>[2]自有船应收租金!V1337</f>
        <v>0</v>
      </c>
      <c r="G1395" s="82">
        <f>[2]自有船应收租金!AA1337</f>
        <v>98463.8125</v>
      </c>
      <c r="H1395" s="82">
        <f>IF([2]自有船应收租金!AB1337="","",[2]自有船应收租金!AB1337)</f>
        <v>98463.81</v>
      </c>
      <c r="I1395" s="86" t="str">
        <f>[2]自有船应收租金!Y1337</f>
        <v>1.25%佣金</v>
      </c>
    </row>
    <row r="1396" s="59" customFormat="1" ht="12" customHeight="1" spans="2:9">
      <c r="B1396" s="82" t="str">
        <f>[2]自有船应收租金!B1338</f>
        <v>A ROKU</v>
      </c>
      <c r="C1396" s="82" t="str">
        <f>[2]自有船应收租金!C1338</f>
        <v>TSL</v>
      </c>
      <c r="D1396" s="82" t="str">
        <f>[2]自有船应收租金!F1338</f>
        <v>第12期</v>
      </c>
      <c r="E1396" s="82" t="str">
        <f>[2]自有船应收租金!I1338</f>
        <v>2021.04.27-2021.05.01</v>
      </c>
      <c r="F1396" s="83">
        <f>[2]自有船应收租金!V1338</f>
        <v>0</v>
      </c>
      <c r="G1396" s="82">
        <f>[2]自有船应收租金!AA1338</f>
        <v>81241.625</v>
      </c>
      <c r="H1396" s="82">
        <f>IF([2]自有船应收租金!AB1338="","",[2]自有船应收租金!AB1338)</f>
        <v>81224.19</v>
      </c>
      <c r="I1396" s="86" t="str">
        <f>[2]自有船应收租金!Y1338</f>
        <v>1.25%佣金</v>
      </c>
    </row>
    <row r="1397" s="59" customFormat="1" ht="12" customHeight="1" spans="2:9">
      <c r="B1397" s="82" t="str">
        <f>[2]自有船应收租金!B1339</f>
        <v>A FUKU</v>
      </c>
      <c r="C1397" s="82" t="str">
        <f>[2]自有船应收租金!C1339</f>
        <v>TSL</v>
      </c>
      <c r="D1397" s="82" t="str">
        <f>[2]自有船应收租金!F1339</f>
        <v>第14期</v>
      </c>
      <c r="E1397" s="82" t="str">
        <f>[2]自有船应收租金!I1339</f>
        <v>2021.04.16-2021.05.01</v>
      </c>
      <c r="F1397" s="83">
        <f>[2]自有船应收租金!V1339</f>
        <v>0</v>
      </c>
      <c r="G1397" s="82">
        <f>[2]自有船应收租金!AA1339</f>
        <v>156885.73</v>
      </c>
      <c r="H1397" s="82">
        <f>IF([2]自有船应收租金!AB1339="","",[2]自有船应收租金!AB1339)</f>
        <v>156868.29</v>
      </c>
      <c r="I1397" s="86" t="str">
        <f>[2]自有船应收租金!Y1339</f>
        <v>1.25%佣金</v>
      </c>
    </row>
    <row r="1398" s="59" customFormat="1" ht="12" customHeight="1" spans="2:9">
      <c r="B1398" s="82" t="str">
        <f>[2]自有船应收租金!B1340</f>
        <v>A KOU</v>
      </c>
      <c r="C1398" s="82" t="str">
        <f>[2]自有船应收租金!C1340</f>
        <v>TSL</v>
      </c>
      <c r="D1398" s="82" t="str">
        <f>[2]自有船应收租金!F1340</f>
        <v>第03期</v>
      </c>
      <c r="E1398" s="82" t="str">
        <f>[2]自有船应收租金!I1340</f>
        <v>2021.04.16-2021.05.01</v>
      </c>
      <c r="F1398" s="83">
        <f>[2]自有船应收租金!V1340</f>
        <v>0</v>
      </c>
      <c r="G1398" s="82">
        <f>[2]自有船应收租金!AA1340</f>
        <v>177441.477053606</v>
      </c>
      <c r="H1398" s="82">
        <f>IF([2]自有船应收租金!AB1340="","",[2]自有船应收租金!AB1340)</f>
        <v>193237.02</v>
      </c>
      <c r="I1398" s="86" t="str">
        <f>[2]自有船应收租金!Y1340</f>
        <v>1.25%佣金/交船检验费</v>
      </c>
    </row>
    <row r="1399" s="59" customFormat="1" ht="12" customHeight="1" spans="2:9">
      <c r="B1399" s="82" t="str">
        <f>[2]自有船应收租金!B1341</f>
        <v>A KIBO</v>
      </c>
      <c r="C1399" s="82" t="str">
        <f>[2]自有船应收租金!C1341</f>
        <v>GMS</v>
      </c>
      <c r="D1399" s="82" t="str">
        <f>[2]自有船应收租金!F1341</f>
        <v>第10期</v>
      </c>
      <c r="E1399" s="82" t="str">
        <f>[2]自有船应收租金!I1341</f>
        <v>2021.04.16-2021.05.01</v>
      </c>
      <c r="F1399" s="83">
        <f>[2]自有船应收租金!V1341</f>
        <v>0</v>
      </c>
      <c r="G1399" s="82">
        <f>[2]自有船应收租金!AA1341</f>
        <v>171243.75</v>
      </c>
      <c r="H1399" s="82">
        <f>IF([2]自有船应收租金!AB1341="","",[2]自有船应收租金!AB1341)</f>
        <v>171243.75</v>
      </c>
      <c r="I1399" s="86" t="str">
        <f>[2]自有船应收租金!Y1341</f>
        <v>1.25%佣金</v>
      </c>
    </row>
    <row r="1400" s="59" customFormat="1" ht="12" customHeight="1" spans="2:9">
      <c r="B1400" s="82" t="str">
        <f>[2]自有船应收租金!B1342</f>
        <v>Heung-A Manila</v>
      </c>
      <c r="C1400" s="82" t="str">
        <f>[2]自有船应收租金!C1342</f>
        <v>SCP</v>
      </c>
      <c r="D1400" s="82" t="str">
        <f>[2]自有船应收租金!F1342</f>
        <v>第06期</v>
      </c>
      <c r="E1400" s="82" t="str">
        <f>[2]自有船应收租金!I1342</f>
        <v>2021.04.18-2021.05.03</v>
      </c>
      <c r="F1400" s="83">
        <f>[2]自有船应收租金!V1342</f>
        <v>0</v>
      </c>
      <c r="G1400" s="82">
        <f>[2]自有船应收租金!AA1342</f>
        <v>130284.075342466</v>
      </c>
      <c r="H1400" s="82">
        <f>IF([2]自有船应收租金!AB1342="","",[2]自有船应收租金!AB1342)</f>
        <v>130276.65</v>
      </c>
      <c r="I1400" s="86" t="str">
        <f>[2]自有船应收租金!Y1342</f>
        <v>1.25%佣金</v>
      </c>
    </row>
    <row r="1401" s="59" customFormat="1" ht="12" customHeight="1" spans="2:9">
      <c r="B1401" s="82" t="str">
        <f>[2]自有船应收租金!B1343</f>
        <v>ACACIA WA</v>
      </c>
      <c r="C1401" s="82" t="str">
        <f>[2]自有船应收租金!C1343</f>
        <v>CKL</v>
      </c>
      <c r="D1401" s="82" t="str">
        <f>[2]自有船应收租金!F1343</f>
        <v>第01期</v>
      </c>
      <c r="E1401" s="82" t="str">
        <f>[2]自有船应收租金!I1343</f>
        <v>2021.04.24-2021.05.09</v>
      </c>
      <c r="F1401" s="83">
        <f>[2]自有船应收租金!V1343</f>
        <v>0</v>
      </c>
      <c r="G1401" s="82">
        <f>[2]自有船应收租金!AA1343</f>
        <v>140718.75</v>
      </c>
      <c r="H1401" s="82">
        <f>IF([2]自有船应收租金!AB1343="","",[2]自有船应收租金!AB1343)</f>
        <v>140711.26</v>
      </c>
      <c r="I1401" s="86">
        <f>[2]自有船应收租金!Y1343</f>
        <v>0</v>
      </c>
    </row>
    <row r="1402" s="59" customFormat="1" ht="12" customHeight="1" spans="2:9">
      <c r="B1402" s="82" t="str">
        <f>[2]自有船应收租金!B1344</f>
        <v>JRS CORVUS</v>
      </c>
      <c r="C1402" s="82" t="str">
        <f>[2]自有船应收租金!C1344</f>
        <v>STM</v>
      </c>
      <c r="D1402" s="82" t="str">
        <f>[2]自有船应收租金!F1344</f>
        <v>第09期</v>
      </c>
      <c r="E1402" s="82" t="str">
        <f>[2]自有船应收租金!I1344</f>
        <v>2021.04.19-2021.05.04</v>
      </c>
      <c r="F1402" s="83">
        <f>[2]自有船应收租金!V1344</f>
        <v>0</v>
      </c>
      <c r="G1402" s="82">
        <f>[2]自有船应收租金!AA1344</f>
        <v>105700</v>
      </c>
      <c r="H1402" s="82">
        <f>IF([2]自有船应收租金!AB1344="","",[2]自有船应收租金!AB1344)</f>
        <v>105700</v>
      </c>
      <c r="I1402" s="86">
        <f>[2]自有船应收租金!Y1344</f>
        <v>0</v>
      </c>
    </row>
    <row r="1403" s="59" customFormat="1" ht="12" customHeight="1" spans="2:9">
      <c r="B1403" s="82" t="str">
        <f>[2]自有船应收租金!B1345</f>
        <v>Heung-A Singapore</v>
      </c>
      <c r="C1403" s="82" t="str">
        <f>[2]自有船应收租金!C1345</f>
        <v>NS</v>
      </c>
      <c r="D1403" s="82" t="str">
        <f>[2]自有船应收租金!F1345</f>
        <v>第11期</v>
      </c>
      <c r="E1403" s="82" t="str">
        <f>[2]自有船应收租金!I1345</f>
        <v>2021.04.20-2021.05.05</v>
      </c>
      <c r="F1403" s="83">
        <f>[2]自有船应收租金!V1345</f>
        <v>0</v>
      </c>
      <c r="G1403" s="82">
        <f>[2]自有船应收租金!AA1345</f>
        <v>93968.75</v>
      </c>
      <c r="H1403" s="82">
        <f>IF([2]自有船应收租金!AB1345="","",[2]自有船应收租金!AB1345)</f>
        <v>93931.27</v>
      </c>
      <c r="I1403" s="86" t="str">
        <f>[2]自有船应收租金!Y1345</f>
        <v>1.25%佣金</v>
      </c>
    </row>
    <row r="1404" s="59" customFormat="1" ht="12" customHeight="1" spans="2:9">
      <c r="B1404" s="82" t="str">
        <f>[2]自有船应收租金!B1346</f>
        <v>Contship Day</v>
      </c>
      <c r="C1404" s="82" t="str">
        <f>[2]自有船应收租金!C1346</f>
        <v>APL</v>
      </c>
      <c r="D1404" s="82" t="str">
        <f>[2]自有船应收租金!F1346</f>
        <v>第12期</v>
      </c>
      <c r="E1404" s="82" t="str">
        <f>[2]自有船应收租金!I1346</f>
        <v>2021.04.20-2021.05.05</v>
      </c>
      <c r="F1404" s="83">
        <f>[2]自有船应收租金!V1346</f>
        <v>-5864</v>
      </c>
      <c r="G1404" s="82">
        <f>[2]自有船应收租金!AA1346</f>
        <v>79064</v>
      </c>
      <c r="H1404" s="82">
        <f>IF([2]自有船应收租金!AB1346="","",[2]自有船应收租金!AB1346)</f>
        <v>73192.52</v>
      </c>
      <c r="I1404" s="86" t="str">
        <f>[2]自有船应收租金!Y1346</f>
        <v>油样检测费/船员劳务费3月</v>
      </c>
    </row>
    <row r="1405" s="59" customFormat="1" ht="12" customHeight="1" spans="2:9">
      <c r="B1405" s="82" t="str">
        <f>[2]自有船应收租金!B1347</f>
        <v>LISBOA</v>
      </c>
      <c r="C1405" s="82" t="str">
        <f>[2]自有船应收租金!C1347</f>
        <v>KMTC</v>
      </c>
      <c r="D1405" s="82" t="str">
        <f>[2]自有船应收租金!F1347</f>
        <v>第04期</v>
      </c>
      <c r="E1405" s="82" t="str">
        <f>[2]自有船应收租金!I1347</f>
        <v>2021.04.22-2021.05.07</v>
      </c>
      <c r="F1405" s="83">
        <f>[2]自有船应收租金!V1347</f>
        <v>0</v>
      </c>
      <c r="G1405" s="82">
        <f>[2]自有船应收租金!AA1347</f>
        <v>119200</v>
      </c>
      <c r="H1405" s="82">
        <f>IF([2]自有船应收租金!AB1347="","",[2]自有船应收租金!AB1347)</f>
        <v>119198.06</v>
      </c>
      <c r="I1405" s="86">
        <f>[2]自有船应收租金!Y1347</f>
        <v>0</v>
      </c>
    </row>
    <row r="1406" s="59" customFormat="1" ht="12" customHeight="1" spans="2:9">
      <c r="B1406" s="82" t="str">
        <f>[2]自有船应收租金!B1348</f>
        <v>ACACIA VIRGO</v>
      </c>
      <c r="C1406" s="82" t="str">
        <f>[2]自有船应收租金!C1348</f>
        <v>SKR</v>
      </c>
      <c r="D1406" s="82" t="str">
        <f>[2]自有船应收租金!F1348</f>
        <v>第02期</v>
      </c>
      <c r="E1406" s="82" t="str">
        <f>[2]自有船应收租金!I1348</f>
        <v>2021.04.20-2021.05.05</v>
      </c>
      <c r="F1406" s="83">
        <f>[2]自有船应收租金!V1348</f>
        <v>0</v>
      </c>
      <c r="G1406" s="82">
        <f>[2]自有船应收租金!AA1348</f>
        <v>241132.96</v>
      </c>
      <c r="H1406" s="82">
        <f>IF([2]自有船应收租金!AB1348="","",[2]自有船应收租金!AB1348)</f>
        <v>241095.87</v>
      </c>
      <c r="I1406" s="86" t="str">
        <f>[2]自有船应收租金!Y1348</f>
        <v>1.25%佣金</v>
      </c>
    </row>
    <row r="1407" s="59" customFormat="1" ht="12" customHeight="1" spans="2:9">
      <c r="B1407" s="82" t="str">
        <f>[2]自有船应收租金!B1349</f>
        <v>ACACIA LIBRA</v>
      </c>
      <c r="C1407" s="82" t="str">
        <f>[2]自有船应收租金!C1349</f>
        <v>COSCO</v>
      </c>
      <c r="D1407" s="82" t="str">
        <f>[2]自有船应收租金!F1349</f>
        <v>第16期</v>
      </c>
      <c r="E1407" s="82" t="str">
        <f>[2]自有船应收租金!I1349</f>
        <v>2021.04.23-2021.05.08</v>
      </c>
      <c r="F1407" s="83">
        <f>[2]自有船应收租金!V1349</f>
        <v>0</v>
      </c>
      <c r="G1407" s="82">
        <f>[2]自有船应收租金!AA1349</f>
        <v>138257.72</v>
      </c>
      <c r="H1407" s="82">
        <f>IF([2]自有船应收租金!AB1349="","",[2]自有船应收租金!AB1349)</f>
        <v>138255.78</v>
      </c>
      <c r="I1407" s="86" t="str">
        <f>[2]自有船应收租金!Y1349</f>
        <v>修理之后要求的双方量油检验</v>
      </c>
    </row>
    <row r="1408" s="59" customFormat="1" ht="12" customHeight="1" spans="2:9">
      <c r="B1408" s="82" t="str">
        <f>[2]自有船应收租金!B1350</f>
        <v>A MIZUHO</v>
      </c>
      <c r="C1408" s="82" t="str">
        <f>[2]自有船应收租金!C1350</f>
        <v>Heung-A</v>
      </c>
      <c r="D1408" s="82" t="str">
        <f>[2]自有船应收租金!F1350</f>
        <v>第06期</v>
      </c>
      <c r="E1408" s="82" t="str">
        <f>[2]自有船应收租金!I1350</f>
        <v>2021.04.23-2021.05.08</v>
      </c>
      <c r="F1408" s="83">
        <f>[2]自有船应收租金!V1350</f>
        <v>0</v>
      </c>
      <c r="G1408" s="82">
        <f>[2]自有船应收租金!AA1350</f>
        <v>153616.438356164</v>
      </c>
      <c r="H1408" s="82">
        <f>IF([2]自有船应收租金!AB1350="","",[2]自有船应收租金!AB1350)</f>
        <v>153608.96</v>
      </c>
      <c r="I1408" s="86">
        <f>[2]自有船应收租金!Y1350</f>
        <v>0</v>
      </c>
    </row>
    <row r="1409" s="59" customFormat="1" ht="12" customHeight="1" spans="2:9">
      <c r="B1409" s="82" t="str">
        <f>[2]自有船应收租金!B1351</f>
        <v>A KEIGA</v>
      </c>
      <c r="C1409" s="82" t="str">
        <f>[2]自有船应收租金!C1351</f>
        <v>DBR</v>
      </c>
      <c r="D1409" s="82" t="str">
        <f>[2]自有船应收租金!F1351</f>
        <v>第09期</v>
      </c>
      <c r="E1409" s="82" t="str">
        <f>[2]自有船应收租金!I1351</f>
        <v>2021.04.24-2021.05.09</v>
      </c>
      <c r="F1409" s="83">
        <f>[2]自有船应收租金!V1351</f>
        <v>-13260</v>
      </c>
      <c r="G1409" s="82">
        <f>[2]自有船应收租金!AA1351</f>
        <v>110000.77</v>
      </c>
      <c r="H1409" s="82">
        <f>IF([2]自有船应收租金!AB1351="","",[2]自有船应收租金!AB1351)</f>
        <v>110000.77</v>
      </c>
      <c r="I1409" s="86" t="str">
        <f>[2]自有船应收租金!Y1351</f>
        <v>劳务费V.2053-2107</v>
      </c>
    </row>
    <row r="1410" s="59" customFormat="1" ht="12" customHeight="1" spans="2:9">
      <c r="B1410" s="82" t="str">
        <f>[2]自有船应收租金!B1352</f>
        <v>A MYOKO</v>
      </c>
      <c r="C1410" s="82" t="str">
        <f>[2]自有船应收租金!C1352</f>
        <v>DBR</v>
      </c>
      <c r="D1410" s="82" t="str">
        <f>[2]自有船应收租金!F1352</f>
        <v>第05期</v>
      </c>
      <c r="E1410" s="82" t="str">
        <f>[2]自有船应收租金!I1352</f>
        <v>2021.04.25-2021.05.10</v>
      </c>
      <c r="F1410" s="83">
        <f>[2]自有船应收租金!V1352</f>
        <v>0</v>
      </c>
      <c r="G1410" s="82">
        <f>[2]自有船应收租金!AA1352</f>
        <v>97350</v>
      </c>
      <c r="H1410" s="82">
        <f>IF([2]自有船应收租金!AB1352="","",[2]自有船应收租金!AB1352)</f>
        <v>97350</v>
      </c>
      <c r="I1410" s="86">
        <f>[2]自有船应收租金!Y1352</f>
        <v>0</v>
      </c>
    </row>
    <row r="1411" s="59" customFormat="1" ht="12" customHeight="1" spans="2:9">
      <c r="B1411" s="82" t="str">
        <f>[2]自有船应收租金!B1353</f>
        <v>ACACIA TAURUS</v>
      </c>
      <c r="C1411" s="82" t="str">
        <f>[2]自有船应收租金!C1353</f>
        <v>STM</v>
      </c>
      <c r="D1411" s="82" t="str">
        <f>[2]自有船应收租金!F1353</f>
        <v>第04期</v>
      </c>
      <c r="E1411" s="82" t="str">
        <f>[2]自有船应收租金!I1353</f>
        <v>2021.04.27-2021.05.12</v>
      </c>
      <c r="F1411" s="83">
        <f>[2]自有船应收租金!V1353</f>
        <v>0</v>
      </c>
      <c r="G1411" s="82">
        <f>[2]自有船应收租金!AA1353</f>
        <v>83150</v>
      </c>
      <c r="H1411" s="82">
        <f>IF([2]自有船应收租金!AB1353="","",[2]自有船应收租金!AB1353)</f>
        <v>83150</v>
      </c>
      <c r="I1411" s="86">
        <f>[2]自有船应收租金!Y1353</f>
        <v>0</v>
      </c>
    </row>
    <row r="1412" s="59" customFormat="1" ht="12" customHeight="1" spans="2:9">
      <c r="B1412" s="82" t="str">
        <f>[2]自有船应收租金!B1354</f>
        <v>ACACIA REI</v>
      </c>
      <c r="C1412" s="82" t="str">
        <f>[2]自有船应收租金!C1354</f>
        <v>STM</v>
      </c>
      <c r="D1412" s="82" t="str">
        <f>[2]自有船应收租金!F1354</f>
        <v>第17期</v>
      </c>
      <c r="E1412" s="82" t="str">
        <f>[2]自有船应收租金!I1354</f>
        <v>2021.04.28-2021.05.13</v>
      </c>
      <c r="F1412" s="83">
        <f>[2]自有船应收租金!V1354</f>
        <v>0</v>
      </c>
      <c r="G1412" s="82">
        <f>[2]自有船应收租金!AA1354</f>
        <v>181200</v>
      </c>
      <c r="H1412" s="82">
        <f>IF([2]自有船应收租金!AB1354="","",[2]自有船应收租金!AB1354)</f>
        <v>181200</v>
      </c>
      <c r="I1412" s="86">
        <f>[2]自有船应收租金!Y1354</f>
        <v>0</v>
      </c>
    </row>
    <row r="1413" s="59" customFormat="1" ht="12" customHeight="1" spans="2:9">
      <c r="B1413" s="82" t="str">
        <f>[2]自有船应收租金!B1355</f>
        <v>ACACIA HAWK</v>
      </c>
      <c r="C1413" s="82" t="str">
        <f>[2]自有船应收租金!C1355</f>
        <v>CMS</v>
      </c>
      <c r="D1413" s="82" t="str">
        <f>[2]自有船应收租金!F1355</f>
        <v>第80期</v>
      </c>
      <c r="E1413" s="82" t="str">
        <f>[2]自有船应收租金!I1355</f>
        <v>2021.04.27-2021.05.12</v>
      </c>
      <c r="F1413" s="83">
        <f>[2]自有船应收租金!V1355</f>
        <v>0</v>
      </c>
      <c r="G1413" s="82">
        <f>[2]自有船应收租金!AA1355</f>
        <v>105542.465753425</v>
      </c>
      <c r="H1413" s="82">
        <f>IF([2]自有船应收租金!AB1355="","",[2]自有船应收租金!AB1355)</f>
        <v>105514.98</v>
      </c>
      <c r="I1413" s="86">
        <f>[2]自有船应收租金!Y1355</f>
        <v>0</v>
      </c>
    </row>
    <row r="1414" s="59" customFormat="1" ht="12" customHeight="1" spans="2:9">
      <c r="B1414" s="82" t="str">
        <f>[2]自有船应收租金!B1356</f>
        <v>ACACIA MAKOTO</v>
      </c>
      <c r="C1414" s="82" t="str">
        <f>[2]自有船应收租金!C1356</f>
        <v>STM</v>
      </c>
      <c r="D1414" s="82" t="str">
        <f>[2]自有船应收租金!F1356</f>
        <v>prefinal</v>
      </c>
      <c r="E1414" s="82" t="str">
        <f>[2]自有船应收租金!I1356</f>
        <v>2021.04.29-2021.05.25</v>
      </c>
      <c r="F1414" s="83">
        <f>[2]自有船应收租金!V1356</f>
        <v>0</v>
      </c>
      <c r="G1414" s="82">
        <f>[2]自有船应收租金!AA1356</f>
        <v>26193.7864</v>
      </c>
      <c r="H1414" s="82">
        <f>IF([2]自有船应收租金!AB1356="","",[2]自有船应收租金!AB1356)</f>
        <v>26193.79</v>
      </c>
      <c r="I1414" s="86">
        <f>[2]自有船应收租金!Y1356</f>
        <v>0</v>
      </c>
    </row>
    <row r="1415" s="59" customFormat="1" ht="12" customHeight="1" spans="2:9">
      <c r="B1415" s="82" t="str">
        <f>[2]自有船应收租金!B1357</f>
        <v>ACACIA MAKOTO</v>
      </c>
      <c r="C1415" s="82" t="str">
        <f>[2]自有船应收租金!C1357</f>
        <v>STM</v>
      </c>
      <c r="D1415" s="82" t="str">
        <f>[2]自有船应收租金!F1357</f>
        <v>final</v>
      </c>
      <c r="E1415" s="82" t="str">
        <f>[2]自有船应收租金!I1357</f>
        <v>2021.04.29-2021.05.25</v>
      </c>
      <c r="F1415" s="83">
        <f>[2]自有船应收租金!V1357</f>
        <v>0</v>
      </c>
      <c r="G1415" s="82">
        <f>[2]自有船应收租金!AA1357</f>
        <v>-160197.34</v>
      </c>
      <c r="H1415" s="82" t="str">
        <f>IF([2]自有船应收租金!AB1357="","",[2]自有船应收租金!AB1357)</f>
        <v/>
      </c>
      <c r="I1415" s="86" t="str">
        <f>[2]自有船应收租金!Y1357</f>
        <v>v.1928E QOAM9286104 货损免赔额租家承担</v>
      </c>
    </row>
    <row r="1416" s="59" customFormat="1" ht="12" customHeight="1" spans="2:9">
      <c r="B1416" s="82" t="str">
        <f>[2]自有船应收租金!B1358</f>
        <v>A FUJI</v>
      </c>
      <c r="C1416" s="82" t="str">
        <f>[2]自有船应收租金!C1358</f>
        <v>APL</v>
      </c>
      <c r="D1416" s="82" t="str">
        <f>[2]自有船应收租金!F1358</f>
        <v>第08期</v>
      </c>
      <c r="E1416" s="82" t="str">
        <f>[2]自有船应收租金!I1358</f>
        <v>2021.04.29-2021.05.14</v>
      </c>
      <c r="F1416" s="83">
        <f>[2]自有船应收租金!V1358</f>
        <v>-2356</v>
      </c>
      <c r="G1416" s="82">
        <f>[2]自有船应收租金!AA1358</f>
        <v>263731</v>
      </c>
      <c r="H1416" s="82">
        <f>IF([2]自有船应收租金!AB1358="","",[2]自有船应收租金!AB1358)</f>
        <v>268870.18</v>
      </c>
      <c r="I1416" s="86" t="str">
        <f>[2]自有船应收租金!Y1358</f>
        <v>油样检测费/船员劳务费1.15-4.13</v>
      </c>
    </row>
    <row r="1417" s="59" customFormat="1" ht="12" customHeight="1" spans="2:9">
      <c r="B1417" s="82" t="str">
        <f>[2]自有船应收租金!B1359</f>
        <v>A BOTE</v>
      </c>
      <c r="C1417" s="82" t="str">
        <f>[2]自有船应收租金!C1359</f>
        <v>TCL</v>
      </c>
      <c r="D1417" s="82" t="str">
        <f>[2]自有船应收租金!F1359</f>
        <v>第03期</v>
      </c>
      <c r="E1417" s="82" t="str">
        <f>[2]自有船应收租金!I1359</f>
        <v>2021.04.30-2021.05.15</v>
      </c>
      <c r="F1417" s="83">
        <f>[2]自有船应收租金!V1359</f>
        <v>0</v>
      </c>
      <c r="G1417" s="82">
        <f>[2]自有船应收租金!AA1359</f>
        <v>188100</v>
      </c>
      <c r="H1417" s="82">
        <f>IF([2]自有船应收租金!AB1359="","",[2]自有船应收租金!AB1359)</f>
        <v>188060.03</v>
      </c>
      <c r="I1417" s="86">
        <f>[2]自有船应收租金!Y1359</f>
        <v>0</v>
      </c>
    </row>
    <row r="1418" s="59" customFormat="1" ht="12" customHeight="1" spans="2:9">
      <c r="B1418" s="82" t="str">
        <f>[2]自有船应收租金!B1360</f>
        <v>Heung-A Jakarta </v>
      </c>
      <c r="C1418" s="82" t="str">
        <f>[2]自有船应收租金!C1360</f>
        <v>PAN</v>
      </c>
      <c r="D1418" s="82" t="str">
        <f>[2]自有船应收租金!F1360</f>
        <v>第14期</v>
      </c>
      <c r="E1418" s="82" t="str">
        <f>[2]自有船应收租金!I1360</f>
        <v>2021.04.29-2021.05.14</v>
      </c>
      <c r="F1418" s="83">
        <f>[2]自有船应收租金!V1360</f>
        <v>0</v>
      </c>
      <c r="G1418" s="82">
        <f>[2]自有船应收租金!AA1360</f>
        <v>157046.1</v>
      </c>
      <c r="H1418" s="82">
        <f>IF([2]自有船应收租金!AB1360="","",[2]自有船应收租金!AB1360)</f>
        <v>157018.61</v>
      </c>
      <c r="I1418" s="86">
        <f>[2]自有船应收租金!Y1360</f>
        <v>0</v>
      </c>
    </row>
    <row r="1419" s="59" customFormat="1" ht="12" customHeight="1" spans="2:9">
      <c r="B1419" s="82" t="str">
        <f>[2]自有船应收租金!B1361</f>
        <v>ACACIA MING</v>
      </c>
      <c r="C1419" s="82" t="str">
        <f>[2]自有船应收租金!C1361</f>
        <v>EAS</v>
      </c>
      <c r="D1419" s="82" t="str">
        <f>[2]自有船应收租金!F1361</f>
        <v>第04期</v>
      </c>
      <c r="E1419" s="82" t="str">
        <f>[2]自有船应收租金!I1361</f>
        <v>2021.04.30-2021.05.15</v>
      </c>
      <c r="F1419" s="83">
        <f>[2]自有船应收租金!V1361</f>
        <v>0</v>
      </c>
      <c r="G1419" s="82">
        <f>[2]自有船应收租金!AA1361</f>
        <v>123641.095890411</v>
      </c>
      <c r="H1419" s="82">
        <f>IF([2]自有船应收租金!AB1361="","",[2]自有船应收租金!AB1361)</f>
        <v>123608.61</v>
      </c>
      <c r="I1419" s="86">
        <f>[2]自有船应收租金!Y1361</f>
        <v>0</v>
      </c>
    </row>
    <row r="1420" s="59" customFormat="1" ht="12" customHeight="1" spans="2:9">
      <c r="B1420" s="82" t="str">
        <f>[2]自有船应收租金!B1362</f>
        <v>JRS CARINA</v>
      </c>
      <c r="C1420" s="82" t="str">
        <f>[2]自有船应收租金!C1362</f>
        <v>CCL</v>
      </c>
      <c r="D1420" s="82" t="str">
        <f>[2]自有船应收租金!F1362</f>
        <v>第70期</v>
      </c>
      <c r="E1420" s="82" t="str">
        <f>[2]自有船应收租金!I1362</f>
        <v>2021.04.30-2021.05.15</v>
      </c>
      <c r="F1420" s="83">
        <f>[2]自有船应收租金!V1362</f>
        <v>0</v>
      </c>
      <c r="G1420" s="82">
        <f>[2]自有船应收租金!AA1362</f>
        <v>109269.45</v>
      </c>
      <c r="H1420" s="82">
        <f>IF([2]自有船应收租金!AB1362="","",[2]自有船应收租金!AB1362)</f>
        <v>109262.02</v>
      </c>
      <c r="I1420" s="86" t="str">
        <f>[2]自有船应收租金!Y1362</f>
        <v>船东费</v>
      </c>
    </row>
    <row r="1421" s="59" customFormat="1" ht="12" customHeight="1" spans="2:9">
      <c r="B1421" s="82" t="str">
        <f>[2]自有船应收租金!B1363</f>
        <v>ACACIA ARIES</v>
      </c>
      <c r="C1421" s="82" t="str">
        <f>[2]自有船应收租金!C1363</f>
        <v>STM</v>
      </c>
      <c r="D1421" s="82" t="str">
        <f>[2]自有船应收租金!F1363</f>
        <v>第30期</v>
      </c>
      <c r="E1421" s="82" t="str">
        <f>[2]自有船应收租金!I1363</f>
        <v>2021.04.30-2021.05.15</v>
      </c>
      <c r="F1421" s="83">
        <f>[2]自有船应收租金!V1363</f>
        <v>0</v>
      </c>
      <c r="G1421" s="82">
        <f>[2]自有船应收租金!AA1363</f>
        <v>82787.87</v>
      </c>
      <c r="H1421" s="82">
        <f>IF([2]自有船应收租金!AB1363="","",[2]自有船应收租金!AB1363)</f>
        <v>82787.87</v>
      </c>
      <c r="I1421" s="86">
        <f>[2]自有船应收租金!Y1363</f>
        <v>0</v>
      </c>
    </row>
    <row r="1422" s="59" customFormat="1" ht="12" customHeight="1" spans="2:9">
      <c r="B1422" s="82" t="str">
        <f>[2]自有船应收租金!B1364</f>
        <v>Bremen Trader</v>
      </c>
      <c r="C1422" s="82" t="str">
        <f>[2]自有船应收租金!C1364</f>
        <v>sealand</v>
      </c>
      <c r="D1422" s="82" t="str">
        <f>[2]自有船应收租金!F1364</f>
        <v>第02期</v>
      </c>
      <c r="E1422" s="82" t="str">
        <f>[2]自有船应收租金!I1364</f>
        <v>2021.05.01-2021.06.01</v>
      </c>
      <c r="F1422" s="83">
        <f>[2]自有船应收租金!V1364</f>
        <v>0</v>
      </c>
      <c r="G1422" s="82">
        <f>[2]自有船应收租金!AA1364</f>
        <v>728535.65</v>
      </c>
      <c r="H1422" s="82">
        <f>IF([2]自有船应收租金!AB1364="","",[2]自有船应收租金!AB1364)</f>
        <v>728535.65</v>
      </c>
      <c r="I1422" s="86" t="str">
        <f>[2]自有船应收租金!Y1364</f>
        <v>油样检测</v>
      </c>
    </row>
    <row r="1423" s="59" customFormat="1" ht="12" customHeight="1" spans="2:9">
      <c r="B1423" s="82" t="str">
        <f>[2]自有船应收租金!B1365</f>
        <v>A ROKU</v>
      </c>
      <c r="C1423" s="82" t="str">
        <f>[2]自有船应收租金!C1365</f>
        <v>TSL</v>
      </c>
      <c r="D1423" s="82" t="str">
        <f>[2]自有船应收租金!F1365</f>
        <v>第13期</v>
      </c>
      <c r="E1423" s="82" t="str">
        <f>[2]自有船应收租金!I1365</f>
        <v>2021.05.01-2021.05.06</v>
      </c>
      <c r="F1423" s="83">
        <f>[2]自有船应收租金!V1365</f>
        <v>0</v>
      </c>
      <c r="G1423" s="82">
        <f>[2]自有船应收租金!AA1365</f>
        <v>94108.3904109589</v>
      </c>
      <c r="H1423" s="82">
        <f>IF([2]自有船应收租金!AB1365="","",[2]自有船应收租金!AB1365)</f>
        <v>94090.94</v>
      </c>
      <c r="I1423" s="86" t="str">
        <f>[2]自有船应收租金!Y1365</f>
        <v>1.25%佣金</v>
      </c>
    </row>
    <row r="1424" s="59" customFormat="1" ht="12" customHeight="1" spans="2:9">
      <c r="B1424" s="82" t="str">
        <f>[2]自有船应收租金!B1366</f>
        <v>A FUKU</v>
      </c>
      <c r="C1424" s="82" t="str">
        <f>[2]自有船应收租金!C1366</f>
        <v>TSL</v>
      </c>
      <c r="D1424" s="82" t="str">
        <f>[2]自有船应收租金!F1366</f>
        <v>第15期</v>
      </c>
      <c r="E1424" s="82" t="str">
        <f>[2]自有船应收租金!I1366</f>
        <v>2021.05.01-2021.05.16</v>
      </c>
      <c r="F1424" s="83">
        <f>[2]自有船应收租金!V1366</f>
        <v>0</v>
      </c>
      <c r="G1424" s="82">
        <f>[2]自有船应收租金!AA1366</f>
        <v>154237.5</v>
      </c>
      <c r="H1424" s="82">
        <f>IF([2]自有船应收租金!AB1366="","",[2]自有船应收租金!AB1366)</f>
        <v>154220.04</v>
      </c>
      <c r="I1424" s="86" t="str">
        <f>[2]自有船应收租金!Y1366</f>
        <v>1.25%佣金</v>
      </c>
    </row>
    <row r="1425" s="59" customFormat="1" ht="12" customHeight="1" spans="2:9">
      <c r="B1425" s="82" t="str">
        <f>[2]自有船应收租金!B1367</f>
        <v>A KOU</v>
      </c>
      <c r="C1425" s="82" t="str">
        <f>[2]自有船应收租金!C1367</f>
        <v>TSL</v>
      </c>
      <c r="D1425" s="82" t="str">
        <f>[2]自有船应收租金!F1367</f>
        <v>第04期</v>
      </c>
      <c r="E1425" s="82" t="str">
        <f>[2]自有船应收租金!I1367</f>
        <v>2021.05.01-2021.05.16</v>
      </c>
      <c r="F1425" s="83">
        <f>[2]自有船应收租金!V1367</f>
        <v>0</v>
      </c>
      <c r="G1425" s="82">
        <f>[2]自有船应收租金!AA1367</f>
        <v>178950</v>
      </c>
      <c r="H1425" s="82">
        <f>IF([2]自有船应收租金!AB1367="","",[2]自有船应收租金!AB1367)</f>
        <v>178932.51</v>
      </c>
      <c r="I1425" s="86" t="str">
        <f>[2]自有船应收租金!Y1367</f>
        <v>1.25%佣金</v>
      </c>
    </row>
    <row r="1426" s="59" customFormat="1" ht="12" customHeight="1" spans="2:9">
      <c r="B1426" s="82" t="str">
        <f>[2]自有船应收租金!B1368</f>
        <v>A KIBO</v>
      </c>
      <c r="C1426" s="82" t="str">
        <f>[2]自有船应收租金!C1368</f>
        <v>GMS</v>
      </c>
      <c r="D1426" s="82" t="str">
        <f>[2]自有船应收租金!F1368</f>
        <v>第11期</v>
      </c>
      <c r="E1426" s="82" t="str">
        <f>[2]自有船应收租金!I1368</f>
        <v>2021.05.01-2021.05.16</v>
      </c>
      <c r="F1426" s="83">
        <f>[2]自有船应收租金!V1368</f>
        <v>0</v>
      </c>
      <c r="G1426" s="82">
        <f>[2]自有船应收租金!AA1368</f>
        <v>171243.75</v>
      </c>
      <c r="H1426" s="82">
        <f>IF([2]自有船应收租金!AB1368="","",[2]自有船应收租金!AB1368)</f>
        <v>171243.75</v>
      </c>
      <c r="I1426" s="86" t="str">
        <f>[2]自有船应收租金!Y1368</f>
        <v>1.25%佣金</v>
      </c>
    </row>
    <row r="1427" s="59" customFormat="1" ht="12" customHeight="1" spans="2:9">
      <c r="B1427" s="82" t="str">
        <f>[2]自有船应收租金!B1369</f>
        <v>A KINKA</v>
      </c>
      <c r="C1427" s="82" t="str">
        <f>[2]自有船应收租金!C1369</f>
        <v>SKR</v>
      </c>
      <c r="D1427" s="82" t="str">
        <f>[2]自有船应收租金!F1369</f>
        <v>第01期</v>
      </c>
      <c r="E1427" s="82" t="str">
        <f>[2]自有船应收租金!I1369</f>
        <v>2021.05.01-2021.05.16</v>
      </c>
      <c r="F1427" s="83">
        <f>[2]自有船应收租金!V1369</f>
        <v>0</v>
      </c>
      <c r="G1427" s="82">
        <f>[2]自有船应收租金!AA1369</f>
        <v>132625</v>
      </c>
      <c r="H1427" s="82">
        <f>IF([2]自有船应收租金!AB1369="","",[2]自有船应收租金!AB1369)</f>
        <v>132617.57</v>
      </c>
      <c r="I1427" s="86">
        <f>[2]自有船应收租金!Y1369</f>
        <v>0</v>
      </c>
    </row>
    <row r="1428" s="59" customFormat="1" ht="12" customHeight="1" spans="2:9">
      <c r="B1428" s="82" t="str">
        <f>[2]自有船应收租金!B1370</f>
        <v>Heung-A Manila</v>
      </c>
      <c r="C1428" s="82" t="str">
        <f>[2]自有船应收租金!C1370</f>
        <v>SCP</v>
      </c>
      <c r="D1428" s="82" t="str">
        <f>[2]自有船应收租金!F1370</f>
        <v>第07期</v>
      </c>
      <c r="E1428" s="82" t="str">
        <f>[2]自有船应收租金!I1370</f>
        <v>2021.05.03-2021.05.18</v>
      </c>
      <c r="F1428" s="83">
        <f>[2]自有船应收租金!V1370</f>
        <v>-159</v>
      </c>
      <c r="G1428" s="82">
        <f>[2]自有船应收租金!AA1370</f>
        <v>107456.879709132</v>
      </c>
      <c r="H1428" s="82">
        <f>IF([2]自有船应收租金!AB1370="","",[2]自有船应收租金!AB1370)</f>
        <v>107441.95</v>
      </c>
      <c r="I1428" s="86" t="str">
        <f>[2]自有船应收租金!Y1370</f>
        <v>1.25%佣金/劳务费V.2105W-2111W 冷藏/停租主机故障 2021.4.23 0500-1506LT 0.42083天/ 4.15/0800 - 16/2220 1.59722天/ 4.12/2345 - 13/0645 0.29167天</v>
      </c>
    </row>
    <row r="1429" s="59" customFormat="1" ht="12" customHeight="1" spans="2:9">
      <c r="B1429" s="82" t="str">
        <f>[2]自有船应收租金!B1371</f>
        <v>ACACIA WA</v>
      </c>
      <c r="C1429" s="82" t="str">
        <f>[2]自有船应收租金!C1371</f>
        <v>CKL</v>
      </c>
      <c r="D1429" s="82" t="str">
        <f>[2]自有船应收租金!F1371</f>
        <v>第02期</v>
      </c>
      <c r="E1429" s="82" t="str">
        <f>[2]自有船应收租金!I1371</f>
        <v>2021.05.09-2021.05.24</v>
      </c>
      <c r="F1429" s="83">
        <f>[2]自有船应收租金!V1371</f>
        <v>0</v>
      </c>
      <c r="G1429" s="82">
        <f>[2]自有船应收租金!AA1371</f>
        <v>293027.09775</v>
      </c>
      <c r="H1429" s="82">
        <f>IF([2]自有船应收租金!AB1371="","",[2]自有船应收租金!AB1371)</f>
        <v>293019.6</v>
      </c>
      <c r="I1429" s="86">
        <f>[2]自有船应收租金!Y1371</f>
        <v>0</v>
      </c>
    </row>
    <row r="1430" s="59" customFormat="1" ht="12" customHeight="1" spans="2:9">
      <c r="B1430" s="82" t="str">
        <f>[2]自有船应收租金!B1372</f>
        <v>JRS CORVUS</v>
      </c>
      <c r="C1430" s="82" t="str">
        <f>[2]自有船应收租金!C1372</f>
        <v>STM</v>
      </c>
      <c r="D1430" s="82" t="str">
        <f>[2]自有船应收租金!F1372</f>
        <v>第10期</v>
      </c>
      <c r="E1430" s="82" t="str">
        <f>[2]自有船应收租金!I1372</f>
        <v>2021.05.04-2021.05.19</v>
      </c>
      <c r="F1430" s="83">
        <f>[2]自有船应收租金!V1372</f>
        <v>0</v>
      </c>
      <c r="G1430" s="82">
        <f>[2]自有船应收租金!AA1372</f>
        <v>105700</v>
      </c>
      <c r="H1430" s="82">
        <f>IF([2]自有船应收租金!AB1372="","",[2]自有船应收租金!AB1372)</f>
        <v>105700</v>
      </c>
      <c r="I1430" s="86">
        <f>[2]自有船应收租金!Y1372</f>
        <v>0</v>
      </c>
    </row>
    <row r="1431" s="59" customFormat="1" ht="12" customHeight="1" spans="2:9">
      <c r="B1431" s="82" t="str">
        <f>[2]自有船应收租金!B1373</f>
        <v>Heung-A Singapore</v>
      </c>
      <c r="C1431" s="82" t="str">
        <f>[2]自有船应收租金!C1373</f>
        <v>NS</v>
      </c>
      <c r="D1431" s="82" t="str">
        <f>[2]自有船应收租金!F1373</f>
        <v>final</v>
      </c>
      <c r="E1431" s="82" t="str">
        <f>[2]自有船应收租金!I1373</f>
        <v>2021.05.05-2021.05.21</v>
      </c>
      <c r="F1431" s="83">
        <f>[2]自有船应收租金!V1373</f>
        <v>-75</v>
      </c>
      <c r="G1431" s="82">
        <f>[2]自有船应收租金!AA1373</f>
        <v>-12454.7866666667</v>
      </c>
      <c r="H1431" s="82">
        <f>IF([2]自有船应收租金!AB1373="","",[2]自有船应收租金!AB1373)</f>
        <v>-12454.79</v>
      </c>
      <c r="I1431" s="86" t="str">
        <f>[2]自有船应收租金!Y1373</f>
        <v>1.25%佣金/劳务费V.2115-2116</v>
      </c>
    </row>
    <row r="1432" s="59" customFormat="1" ht="12" customHeight="1" spans="2:9">
      <c r="B1432" s="82" t="str">
        <f>[2]自有船应收租金!B1374</f>
        <v>Contship Day</v>
      </c>
      <c r="C1432" s="82" t="str">
        <f>[2]自有船应收租金!C1374</f>
        <v>APL</v>
      </c>
      <c r="D1432" s="82" t="str">
        <f>[2]自有船应收租金!F1374</f>
        <v>第13期</v>
      </c>
      <c r="E1432" s="82" t="str">
        <f>[2]自有船应收租金!I1374</f>
        <v>2021.05.05-2021.05.20</v>
      </c>
      <c r="F1432" s="83">
        <f>[2]自有船应收租金!V1374</f>
        <v>0</v>
      </c>
      <c r="G1432" s="82">
        <f>[2]自有船应收租金!AA1374</f>
        <v>81547.304</v>
      </c>
      <c r="H1432" s="82">
        <f>IF([2]自有船应收租金!AB1374="","",[2]自有船应收租金!AB1374)</f>
        <v>87404.05</v>
      </c>
      <c r="I1432" s="86" t="str">
        <f>[2]自有船应收租金!Y1374</f>
        <v>油样检测费/停租船擦碰志不志码头及船长接受问询20210203 1042-20210208 1330，20210215 0942-20210219 1354 9.2917天</v>
      </c>
    </row>
    <row r="1433" s="59" customFormat="1" ht="12" customHeight="1" spans="2:9">
      <c r="B1433" s="82" t="str">
        <f>[2]自有船应收租金!B1375</f>
        <v>A ROKU</v>
      </c>
      <c r="C1433" s="82" t="str">
        <f>[2]自有船应收租金!C1375</f>
        <v>TSL</v>
      </c>
      <c r="D1433" s="82" t="str">
        <f>[2]自有船应收租金!F1375</f>
        <v>prefinal</v>
      </c>
      <c r="E1433" s="82" t="str">
        <f>[2]自有船应收租金!I1375</f>
        <v>2021.05.06-2021.05.14</v>
      </c>
      <c r="F1433" s="83">
        <f>[2]自有船应收租金!V1375</f>
        <v>-2280</v>
      </c>
      <c r="G1433" s="82">
        <f>[2]自有船应收租金!AA1375</f>
        <v>162682.132205479</v>
      </c>
      <c r="H1433" s="82">
        <f>IF([2]自有船应收租金!AB1375="","",[2]自有船应收租金!AB1375)</f>
        <v>2272.51</v>
      </c>
      <c r="I1433" s="86" t="str">
        <f>[2]自有船应收租金!Y1375</f>
        <v>1.25%佣金/劳务费21007-21009</v>
      </c>
    </row>
    <row r="1434" s="59" customFormat="1" ht="12" customHeight="1" spans="2:9">
      <c r="B1434" s="82" t="str">
        <f>[2]自有船应收租金!B1376</f>
        <v>A ROKU</v>
      </c>
      <c r="C1434" s="82" t="str">
        <f>[2]自有船应收租金!C1376</f>
        <v>TSL</v>
      </c>
      <c r="D1434" s="82" t="str">
        <f>[2]自有船应收租金!F1376</f>
        <v>final</v>
      </c>
      <c r="E1434" s="82" t="str">
        <f>[2]自有船应收租金!I1376</f>
        <v>2021.05.06-2021.05.14</v>
      </c>
      <c r="F1434" s="83">
        <f>[2]自有船应收租金!V1376</f>
        <v>0</v>
      </c>
      <c r="G1434" s="82">
        <f>[2]自有船应收租金!AA1376</f>
        <v>5000</v>
      </c>
      <c r="H1434" s="82" t="str">
        <f>IF([2]自有船应收租金!AB1376="","",[2]自有船应收租金!AB1376)</f>
        <v/>
      </c>
      <c r="I1434" s="86">
        <f>[2]自有船应收租金!Y1376</f>
        <v>0</v>
      </c>
    </row>
    <row r="1435" s="59" customFormat="1" ht="12" customHeight="1" spans="2:9">
      <c r="B1435" s="82" t="str">
        <f>[2]自有船应收租金!B1377</f>
        <v>LISBOA</v>
      </c>
      <c r="C1435" s="82" t="str">
        <f>[2]自有船应收租金!C1377</f>
        <v>KMTC</v>
      </c>
      <c r="D1435" s="82" t="str">
        <f>[2]自有船应收租金!F1377</f>
        <v>第05期</v>
      </c>
      <c r="E1435" s="82" t="str">
        <f>[2]自有船应收租金!I1377</f>
        <v>2021.05.07-2021.05.22</v>
      </c>
      <c r="F1435" s="83">
        <f>[2]自有船应收租金!V1377</f>
        <v>0</v>
      </c>
      <c r="G1435" s="82">
        <f>[2]自有船应收租金!AA1377</f>
        <v>119200</v>
      </c>
      <c r="H1435" s="82">
        <f>IF([2]自有船应收租金!AB1377="","",[2]自有船应收租金!AB1377)</f>
        <v>119198.07</v>
      </c>
      <c r="I1435" s="86">
        <f>[2]自有船应收租金!Y1377</f>
        <v>0</v>
      </c>
    </row>
    <row r="1436" s="59" customFormat="1" ht="12" customHeight="1" spans="2:9">
      <c r="B1436" s="82" t="str">
        <f>[2]自有船应收租金!B1378</f>
        <v>ACACIA VIRGO</v>
      </c>
      <c r="C1436" s="82" t="str">
        <f>[2]自有船应收租金!C1378</f>
        <v>SKR</v>
      </c>
      <c r="D1436" s="82" t="str">
        <f>[2]自有船应收租金!F1378</f>
        <v>第03期</v>
      </c>
      <c r="E1436" s="82" t="str">
        <f>[2]自有船应收租金!I1378</f>
        <v>2021.05.05-2021.05.20</v>
      </c>
      <c r="F1436" s="83">
        <f>[2]自有船应收租金!V1378</f>
        <v>0</v>
      </c>
      <c r="G1436" s="82">
        <f>[2]自有船应收租金!AA1378</f>
        <v>156231.25</v>
      </c>
      <c r="H1436" s="82">
        <f>IF([2]自有船应收租金!AB1378="","",[2]自有船应收租金!AB1378)</f>
        <v>156223.8</v>
      </c>
      <c r="I1436" s="86" t="str">
        <f>[2]自有船应收租金!Y1378</f>
        <v>1.25%佣金</v>
      </c>
    </row>
    <row r="1437" s="59" customFormat="1" ht="12" customHeight="1" spans="2:9">
      <c r="B1437" s="82" t="str">
        <f>[2]自有船应收租金!B1379</f>
        <v>ACACIA LIBRA</v>
      </c>
      <c r="C1437" s="82" t="str">
        <f>[2]自有船应收租金!C1379</f>
        <v>COSCO</v>
      </c>
      <c r="D1437" s="82" t="str">
        <f>[2]自有船应收租金!F1379</f>
        <v>第17期</v>
      </c>
      <c r="E1437" s="82" t="str">
        <f>[2]自有船应收租金!I1379</f>
        <v>2021.05.08-2021.05.23</v>
      </c>
      <c r="F1437" s="83">
        <f>[2]自有船应收租金!V1379</f>
        <v>-2185.26</v>
      </c>
      <c r="G1437" s="82">
        <f>[2]自有船应收租金!AA1379</f>
        <v>146110.26</v>
      </c>
      <c r="H1437" s="82">
        <f>IF([2]自有船应收租金!AB1379="","",[2]自有船应收租金!AB1379)</f>
        <v>146108.32</v>
      </c>
      <c r="I1437" s="86" t="str">
        <f>[2]自有船应收租金!Y1379</f>
        <v>船员劳务费03月</v>
      </c>
    </row>
    <row r="1438" s="59" customFormat="1" ht="12" customHeight="1" spans="2:9">
      <c r="B1438" s="82" t="str">
        <f>[2]自有船应收租金!B1380</f>
        <v>A MIZUHO</v>
      </c>
      <c r="C1438" s="82" t="str">
        <f>[2]自有船应收租金!C1380</f>
        <v>Heung-A</v>
      </c>
      <c r="D1438" s="82" t="str">
        <f>[2]自有船应收租金!F1380</f>
        <v>第07期</v>
      </c>
      <c r="E1438" s="82" t="str">
        <f>[2]自有船应收租金!I1380</f>
        <v>2021.05.08-2021.05.23</v>
      </c>
      <c r="F1438" s="83">
        <f>[2]自有船应收租金!V1380</f>
        <v>0</v>
      </c>
      <c r="G1438" s="82">
        <f>[2]自有船应收租金!AA1380</f>
        <v>153616.438356164</v>
      </c>
      <c r="H1438" s="82">
        <f>IF([2]自有船应收租金!AB1380="","",[2]自有船应收租金!AB1380)</f>
        <v>153608.99</v>
      </c>
      <c r="I1438" s="86">
        <f>[2]自有船应收租金!Y1380</f>
        <v>0</v>
      </c>
    </row>
    <row r="1439" s="59" customFormat="1" ht="12" customHeight="1" spans="2:9">
      <c r="B1439" s="82" t="str">
        <f>[2]自有船应收租金!B1381</f>
        <v>A KEIGA</v>
      </c>
      <c r="C1439" s="82" t="str">
        <f>[2]自有船应收租金!C1381</f>
        <v>DBR</v>
      </c>
      <c r="D1439" s="82" t="str">
        <f>[2]自有船应收租金!F1381</f>
        <v>第10期</v>
      </c>
      <c r="E1439" s="82" t="str">
        <f>[2]自有船应收租金!I1381</f>
        <v>2021.05.09-2021.05.24</v>
      </c>
      <c r="F1439" s="83">
        <f>[2]自有船应收租金!V1381</f>
        <v>-14190</v>
      </c>
      <c r="G1439" s="82">
        <f>[2]自有船应收租金!AA1381</f>
        <v>111540</v>
      </c>
      <c r="H1439" s="82">
        <f>IF([2]自有船应收租金!AB1381="","",[2]自有船应收租金!AB1381)</f>
        <v>111540</v>
      </c>
      <c r="I1439" s="86" t="str">
        <f>[2]自有船应收租金!Y1381</f>
        <v>劳务费V.2109-2115</v>
      </c>
    </row>
    <row r="1440" s="59" customFormat="1" ht="12" customHeight="1" spans="2:9">
      <c r="B1440" s="82" t="str">
        <f>[2]自有船应收租金!B1382</f>
        <v>A MYOKO</v>
      </c>
      <c r="C1440" s="82" t="str">
        <f>[2]自有船应收租金!C1382</f>
        <v>DBR</v>
      </c>
      <c r="D1440" s="82" t="str">
        <f>[2]自有船应收租金!F1382</f>
        <v>第06期</v>
      </c>
      <c r="E1440" s="82" t="str">
        <f>[2]自有船应收租金!I1382</f>
        <v>2021.05.10-2021.05.25</v>
      </c>
      <c r="F1440" s="83">
        <f>[2]自有船应收租金!V1382</f>
        <v>-16135</v>
      </c>
      <c r="G1440" s="82">
        <f>[2]自有船应收租金!AA1382</f>
        <v>113485</v>
      </c>
      <c r="H1440" s="82">
        <f>IF([2]自有船应收租金!AB1382="","",[2]自有船应收租金!AB1382)</f>
        <v>113485</v>
      </c>
      <c r="I1440" s="86" t="str">
        <f>[2]自有船应收租金!Y1382</f>
        <v>船员劳务费v.2104-2116</v>
      </c>
    </row>
    <row r="1441" s="59" customFormat="1" ht="12" customHeight="1" spans="2:9">
      <c r="B1441" s="82" t="str">
        <f>[2]自有船应收租金!B1383</f>
        <v>A Daisen</v>
      </c>
      <c r="C1441" s="82" t="str">
        <f>[2]自有船应收租金!C1383</f>
        <v>BAL</v>
      </c>
      <c r="D1441" s="82" t="str">
        <f>[2]自有船应收租金!F1383</f>
        <v>第01期</v>
      </c>
      <c r="E1441" s="82" t="str">
        <f>[2]自有船应收租金!I1383</f>
        <v>2021.05.10-2021.05.25</v>
      </c>
      <c r="F1441" s="83">
        <f>[2]自有船应收租金!V1383</f>
        <v>0</v>
      </c>
      <c r="G1441" s="82">
        <f>[2]自有船应收租金!AA1383</f>
        <v>510900</v>
      </c>
      <c r="H1441" s="82">
        <f>IF([2]自有船应收租金!AB1383="","",[2]自有船应收租金!AB1383)</f>
        <v>510867.56</v>
      </c>
      <c r="I1441" s="86">
        <f>[2]自有船应收租金!Y1383</f>
        <v>0</v>
      </c>
    </row>
    <row r="1442" s="59" customFormat="1" ht="12" customHeight="1" spans="2:9">
      <c r="B1442" s="82" t="str">
        <f>[2]自有船应收租金!B1384</f>
        <v>ACACIA TAURUS</v>
      </c>
      <c r="C1442" s="82" t="str">
        <f>[2]自有船应收租金!C1384</f>
        <v>STM</v>
      </c>
      <c r="D1442" s="82" t="str">
        <f>[2]自有船应收租金!F1384</f>
        <v>第05期</v>
      </c>
      <c r="E1442" s="82" t="str">
        <f>[2]自有船应收租金!I1384</f>
        <v>2021.05.12-2021.05.27</v>
      </c>
      <c r="F1442" s="83">
        <f>[2]自有船应收租金!V1384</f>
        <v>0</v>
      </c>
      <c r="G1442" s="82">
        <f>[2]自有船应收租金!AA1384</f>
        <v>83150</v>
      </c>
      <c r="H1442" s="82">
        <f>IF([2]自有船应收租金!AB1384="","",[2]自有船应收租金!AB1384)</f>
        <v>83150</v>
      </c>
      <c r="I1442" s="86">
        <f>[2]自有船应收租金!Y1384</f>
        <v>0</v>
      </c>
    </row>
    <row r="1443" s="59" customFormat="1" ht="12" customHeight="1" spans="2:9">
      <c r="B1443" s="82" t="str">
        <f>[2]自有船应收租金!B1385</f>
        <v>ACACIA REI</v>
      </c>
      <c r="C1443" s="82" t="str">
        <f>[2]自有船应收租金!C1385</f>
        <v>STM</v>
      </c>
      <c r="D1443" s="82" t="str">
        <f>[2]自有船应收租金!F1385</f>
        <v>第18期</v>
      </c>
      <c r="E1443" s="82" t="str">
        <f>[2]自有船应收租金!I1385</f>
        <v>2021.05.13-2021.05.28</v>
      </c>
      <c r="F1443" s="83">
        <f>[2]自有船应收租金!V1385</f>
        <v>0</v>
      </c>
      <c r="G1443" s="82">
        <f>[2]自有船应收租金!AA1385</f>
        <v>179892.29</v>
      </c>
      <c r="H1443" s="82">
        <f>IF([2]自有船应收租金!AB1385="","",[2]自有船应收租金!AB1385)</f>
        <v>179892.27</v>
      </c>
      <c r="I1443" s="86">
        <f>[2]自有船应收租金!Y1385</f>
        <v>0</v>
      </c>
    </row>
    <row r="1444" s="59" customFormat="1" ht="12" customHeight="1" spans="2:9">
      <c r="B1444" s="82" t="str">
        <f>[2]自有船应收租金!B1386</f>
        <v>ACACIA HAWK</v>
      </c>
      <c r="C1444" s="82" t="str">
        <f>[2]自有船应收租金!C1386</f>
        <v>CMS</v>
      </c>
      <c r="D1444" s="82" t="str">
        <f>[2]自有船应收租金!F1386</f>
        <v>第81期</v>
      </c>
      <c r="E1444" s="82" t="str">
        <f>[2]自有船应收租金!I1386</f>
        <v>2021.05.12-2021.05.27</v>
      </c>
      <c r="F1444" s="83">
        <f>[2]自有船应收租金!V1386</f>
        <v>0</v>
      </c>
      <c r="G1444" s="82">
        <f>[2]自有船应收租金!AA1386</f>
        <v>105542.465753425</v>
      </c>
      <c r="H1444" s="82">
        <f>IF([2]自有船应收租金!AB1386="","",[2]自有船应收租金!AB1386)</f>
        <v>105514.99</v>
      </c>
      <c r="I1444" s="86">
        <f>[2]自有船应收租金!Y1386</f>
        <v>0</v>
      </c>
    </row>
    <row r="1445" s="59" customFormat="1" ht="12" customHeight="1" spans="2:9">
      <c r="B1445" s="82" t="str">
        <f>[2]自有船应收租金!B1387</f>
        <v>A FUJI</v>
      </c>
      <c r="C1445" s="82" t="str">
        <f>[2]自有船应收租金!C1387</f>
        <v>APL</v>
      </c>
      <c r="D1445" s="82" t="str">
        <f>[2]自有船应收租金!F1387</f>
        <v>第09期</v>
      </c>
      <c r="E1445" s="82" t="str">
        <f>[2]自有船应收租金!I1387</f>
        <v>2021.05.14-2021.05.29</v>
      </c>
      <c r="F1445" s="83">
        <f>[2]自有船应收租金!V1387</f>
        <v>0</v>
      </c>
      <c r="G1445" s="82">
        <f>[2]自有船应收租金!AA1387</f>
        <v>261375</v>
      </c>
      <c r="H1445" s="82">
        <f>IF([2]自有船应收租金!AB1387="","",[2]自有船应收租金!AB1387)</f>
        <v>261367.56</v>
      </c>
      <c r="I1445" s="86" t="str">
        <f>[2]自有船应收租金!Y1387</f>
        <v>油样检测费</v>
      </c>
    </row>
    <row r="1446" s="59" customFormat="1" ht="12" customHeight="1" spans="2:9">
      <c r="B1446" s="82" t="str">
        <f>[2]自有船应收租金!B1388</f>
        <v>A BOTE</v>
      </c>
      <c r="C1446" s="82" t="str">
        <f>[2]自有船应收租金!C1388</f>
        <v>TCL</v>
      </c>
      <c r="D1446" s="82" t="str">
        <f>[2]自有船应收租金!F1388</f>
        <v>第04期</v>
      </c>
      <c r="E1446" s="82" t="str">
        <f>[2]自有船应收租金!I1388</f>
        <v>2021.05.15-2021.05.30</v>
      </c>
      <c r="F1446" s="83">
        <f>[2]自有船应收租金!V1388</f>
        <v>0</v>
      </c>
      <c r="G1446" s="82">
        <f>[2]自有船应收租金!AA1388</f>
        <v>160019.94</v>
      </c>
      <c r="H1446" s="82">
        <f>IF([2]自有船应收租金!AB1388="","",[2]自有船应收租金!AB1388)</f>
        <v>159980.02</v>
      </c>
      <c r="I1446" s="86" t="str">
        <f>[2]自有船应收租金!Y1388</f>
        <v>停租釜山船员核酸检测2021.04.09 2216-04.10 2242LT 1.018056天</v>
      </c>
    </row>
    <row r="1447" s="59" customFormat="1" ht="12" customHeight="1" spans="2:9">
      <c r="B1447" s="82" t="str">
        <f>[2]自有船应收租金!B1389</f>
        <v>Heung-A Jakarta </v>
      </c>
      <c r="C1447" s="82" t="str">
        <f>[2]自有船应收租金!C1389</f>
        <v>PAN</v>
      </c>
      <c r="D1447" s="82" t="str">
        <f>[2]自有船应收租金!F1389</f>
        <v>第15期</v>
      </c>
      <c r="E1447" s="82" t="str">
        <f>[2]自有船应收租金!I1389</f>
        <v>2021.05.14-2021.05.29</v>
      </c>
      <c r="F1447" s="83">
        <f>[2]自有船应收租金!V1389</f>
        <v>0</v>
      </c>
      <c r="G1447" s="82">
        <f>[2]自有船应收租金!AA1389</f>
        <v>165500</v>
      </c>
      <c r="H1447" s="82">
        <f>IF([2]自有船应收租金!AB1389="","",[2]自有船应收租金!AB1389)</f>
        <v>165472.57</v>
      </c>
      <c r="I1447" s="86">
        <f>[2]自有船应收租金!Y1389</f>
        <v>0</v>
      </c>
    </row>
    <row r="1448" s="59" customFormat="1" ht="12" customHeight="1" spans="2:9">
      <c r="B1448" s="82" t="str">
        <f>[2]自有船应收租金!B1390</f>
        <v>ACACIA MING</v>
      </c>
      <c r="C1448" s="82" t="str">
        <f>[2]自有船应收租金!C1390</f>
        <v>EAS</v>
      </c>
      <c r="D1448" s="82" t="str">
        <f>[2]自有船应收租金!F1390</f>
        <v>第05期</v>
      </c>
      <c r="E1448" s="82" t="str">
        <f>[2]自有船应收租金!I1390</f>
        <v>2021.05.15-2021.05.30</v>
      </c>
      <c r="F1448" s="83">
        <f>[2]自有船应收租金!V1390</f>
        <v>0</v>
      </c>
      <c r="G1448" s="82">
        <f>[2]自有船应收租金!AA1390</f>
        <v>123542.775890411</v>
      </c>
      <c r="H1448" s="82">
        <f>IF([2]自有船应收租金!AB1390="","",[2]自有船应收租金!AB1390)</f>
        <v>123510.34</v>
      </c>
      <c r="I1448" s="86">
        <f>[2]自有船应收租金!Y1390</f>
        <v>0</v>
      </c>
    </row>
    <row r="1449" s="59" customFormat="1" ht="12" customHeight="1" spans="2:9">
      <c r="B1449" s="82" t="str">
        <f>[2]自有船应收租金!B1391</f>
        <v>JRS CARINA</v>
      </c>
      <c r="C1449" s="82" t="str">
        <f>[2]自有船应收租金!C1391</f>
        <v>CCL</v>
      </c>
      <c r="D1449" s="82" t="str">
        <f>[2]自有船应收租金!F1391</f>
        <v>第71期</v>
      </c>
      <c r="E1449" s="82" t="str">
        <f>[2]自有船应收租金!I1391</f>
        <v>2021.05.15-2021.05.30</v>
      </c>
      <c r="F1449" s="83">
        <f>[2]自有船应收租金!V1391</f>
        <v>0</v>
      </c>
      <c r="G1449" s="82">
        <f>[2]自有船应收租金!AA1391</f>
        <v>109900</v>
      </c>
      <c r="H1449" s="82">
        <f>IF([2]自有船应收租金!AB1391="","",[2]自有船应收租金!AB1391)</f>
        <v>109892.57</v>
      </c>
      <c r="I1449" s="86">
        <f>[2]自有船应收租金!Y1391</f>
        <v>0</v>
      </c>
    </row>
    <row r="1450" s="59" customFormat="1" ht="12" customHeight="1" spans="2:9">
      <c r="B1450" s="82" t="str">
        <f>[2]自有船应收租金!B1392</f>
        <v>ACACIA ARIES</v>
      </c>
      <c r="C1450" s="82" t="str">
        <f>[2]自有船应收租金!C1392</f>
        <v>STM</v>
      </c>
      <c r="D1450" s="82" t="str">
        <f>[2]自有船应收租金!F1392</f>
        <v>第31期</v>
      </c>
      <c r="E1450" s="82" t="str">
        <f>[2]自有船应收租金!I1392</f>
        <v>2021.05.15-2021.05.30</v>
      </c>
      <c r="F1450" s="83">
        <f>[2]自有船应收租金!V1392</f>
        <v>0</v>
      </c>
      <c r="G1450" s="82">
        <f>[2]自有船应收租金!AA1392</f>
        <v>83150</v>
      </c>
      <c r="H1450" s="82">
        <f>IF([2]自有船应收租金!AB1392="","",[2]自有船应收租金!AB1392)</f>
        <v>83150</v>
      </c>
      <c r="I1450" s="86">
        <f>[2]自有船应收租金!Y1392</f>
        <v>0</v>
      </c>
    </row>
    <row r="1451" s="59" customFormat="1" ht="12" customHeight="1" spans="2:9">
      <c r="B1451" s="82" t="str">
        <f>[2]自有船应收租金!B1393</f>
        <v>A FUKU</v>
      </c>
      <c r="C1451" s="82" t="str">
        <f>[2]自有船应收租金!C1393</f>
        <v>TSL</v>
      </c>
      <c r="D1451" s="82" t="str">
        <f>[2]自有船应收租金!F1393</f>
        <v>第16期</v>
      </c>
      <c r="E1451" s="82" t="str">
        <f>[2]自有船应收租金!I1393</f>
        <v>2021.05.16-2021.06.01</v>
      </c>
      <c r="F1451" s="83">
        <f>[2]自有船应收租金!V1393</f>
        <v>0</v>
      </c>
      <c r="G1451" s="82">
        <f>[2]自有船应收租金!AA1393</f>
        <v>163240</v>
      </c>
      <c r="H1451" s="82">
        <f>IF([2]自有船应收租金!AB1393="","",[2]自有船应收租金!AB1393)</f>
        <v>163222.56</v>
      </c>
      <c r="I1451" s="86" t="str">
        <f>[2]自有船应收租金!Y1393</f>
        <v>1.25%佣金</v>
      </c>
    </row>
    <row r="1452" s="59" customFormat="1" ht="12" customHeight="1" spans="2:9">
      <c r="B1452" s="82" t="str">
        <f>[2]自有船应收租金!B1394</f>
        <v>A KOU</v>
      </c>
      <c r="C1452" s="82" t="str">
        <f>[2]自有船应收租金!C1394</f>
        <v>TSL</v>
      </c>
      <c r="D1452" s="82" t="str">
        <f>[2]自有船应收租金!F1394</f>
        <v>第05期</v>
      </c>
      <c r="E1452" s="82" t="str">
        <f>[2]自有船应收租金!I1394</f>
        <v>2021.05.16-2021.06.01</v>
      </c>
      <c r="F1452" s="83">
        <f>[2]自有船应收租金!V1394</f>
        <v>0</v>
      </c>
      <c r="G1452" s="82">
        <f>[2]自有船应收租金!AA1394</f>
        <v>182997.051472603</v>
      </c>
      <c r="H1452" s="82">
        <f>IF([2]自有船应收租金!AB1394="","",[2]自有船应收租金!AB1394)</f>
        <v>182979.62</v>
      </c>
      <c r="I1452" s="86" t="str">
        <f>[2]自有船应收租金!Y1394</f>
        <v>1.25%佣金/停租KOBE船员受伤 2021.04.03 0006-1210 0.5天</v>
      </c>
    </row>
    <row r="1453" s="59" customFormat="1" ht="12" customHeight="1" spans="2:9">
      <c r="B1453" s="82" t="str">
        <f>[2]自有船应收租金!B1395</f>
        <v>A KIBO</v>
      </c>
      <c r="C1453" s="82" t="str">
        <f>[2]自有船应收租金!C1395</f>
        <v>GMS</v>
      </c>
      <c r="D1453" s="82" t="str">
        <f>[2]自有船应收租金!F1395</f>
        <v>第12期</v>
      </c>
      <c r="E1453" s="82" t="str">
        <f>[2]自有船应收租金!I1395</f>
        <v>2021.05.16-2021.05.31</v>
      </c>
      <c r="F1453" s="83">
        <f>[2]自有船应收租金!V1395</f>
        <v>-362</v>
      </c>
      <c r="G1453" s="82">
        <f>[2]自有船应收租金!AA1395</f>
        <v>170559.4</v>
      </c>
      <c r="H1453" s="82">
        <f>IF([2]自有船应收租金!AB1395="","",[2]自有船应收租金!AB1395)</f>
        <v>170559.4</v>
      </c>
      <c r="I1453" s="86" t="str">
        <f>[2]自有船应收租金!Y1395</f>
        <v>1.25%佣金/船员劳务费005S</v>
      </c>
    </row>
    <row r="1454" s="59" customFormat="1" ht="12" customHeight="1" spans="2:9">
      <c r="B1454" s="82" t="str">
        <f>[2]自有船应收租金!B1396</f>
        <v>A KINKA</v>
      </c>
      <c r="C1454" s="82" t="str">
        <f>[2]自有船应收租金!C1396</f>
        <v>SKR</v>
      </c>
      <c r="D1454" s="82" t="str">
        <f>[2]自有船应收租金!F1396</f>
        <v>第02期</v>
      </c>
      <c r="E1454" s="82" t="str">
        <f>[2]自有船应收租金!I1396</f>
        <v>2021.05.16-2021.05.31</v>
      </c>
      <c r="F1454" s="83">
        <f>[2]自有船应收租金!V1396</f>
        <v>0</v>
      </c>
      <c r="G1454" s="82">
        <f>[2]自有船应收租金!AA1396</f>
        <v>132625</v>
      </c>
      <c r="H1454" s="82">
        <f>IF([2]自有船应收租金!AB1396="","",[2]自有船应收租金!AB1396)</f>
        <v>132617.55</v>
      </c>
      <c r="I1454" s="86">
        <f>[2]自有船应收租金!Y1396</f>
        <v>0</v>
      </c>
    </row>
    <row r="1455" s="59" customFormat="1" ht="12" customHeight="1" spans="2:9">
      <c r="B1455" s="82" t="str">
        <f>[2]自有船应收租金!B1397</f>
        <v>Heung-A Manila</v>
      </c>
      <c r="C1455" s="82" t="str">
        <f>[2]自有船应收租金!C1397</f>
        <v>SCP</v>
      </c>
      <c r="D1455" s="82" t="str">
        <f>[2]自有船应收租金!F1397</f>
        <v>第08期</v>
      </c>
      <c r="E1455" s="82" t="str">
        <f>[2]自有船应收租金!I1397</f>
        <v>2021.05.18-2021.06.02</v>
      </c>
      <c r="F1455" s="83">
        <f>[2]自有船应收租金!V1397</f>
        <v>0</v>
      </c>
      <c r="G1455" s="82">
        <f>[2]自有船应收租金!AA1397</f>
        <v>128541.345342466</v>
      </c>
      <c r="H1455" s="82">
        <f>IF([2]自有船应收租金!AB1397="","",[2]自有船应收租金!AB1397)</f>
        <v>128533.88</v>
      </c>
      <c r="I1455" s="86" t="str">
        <f>[2]自有船应收租金!Y1397</f>
        <v>1.25%佣金</v>
      </c>
    </row>
    <row r="1456" s="59" customFormat="1" ht="12" customHeight="1" spans="2:9">
      <c r="B1456" s="82" t="str">
        <f>[2]自有船应收租金!B1398</f>
        <v>JRS CORVUS</v>
      </c>
      <c r="C1456" s="82" t="str">
        <f>[2]自有船应收租金!C1398</f>
        <v>STM</v>
      </c>
      <c r="D1456" s="82" t="str">
        <f>[2]自有船应收租金!F1398</f>
        <v>第11期</v>
      </c>
      <c r="E1456" s="82" t="str">
        <f>[2]自有船应收租金!I1398</f>
        <v>2021.05.19-2021.06.03</v>
      </c>
      <c r="F1456" s="83">
        <f>[2]自有船应收租金!V1398</f>
        <v>0</v>
      </c>
      <c r="G1456" s="82">
        <f>[2]自有船应收租金!AA1398</f>
        <v>105700</v>
      </c>
      <c r="H1456" s="82">
        <f>IF([2]自有船应收租金!AB1398="","",[2]自有船应收租金!AB1398)</f>
        <v>105700.01</v>
      </c>
      <c r="I1456" s="86">
        <f>[2]自有船应收租金!Y1398</f>
        <v>0</v>
      </c>
    </row>
    <row r="1457" s="59" customFormat="1" ht="12" customHeight="1" spans="2:9">
      <c r="B1457" s="82" t="str">
        <f>[2]自有船应收租金!B1399</f>
        <v>Contship Day</v>
      </c>
      <c r="C1457" s="82" t="str">
        <f>[2]自有船应收租金!C1399</f>
        <v>APL</v>
      </c>
      <c r="D1457" s="82" t="str">
        <f>[2]自有船应收租金!F1399</f>
        <v>第14期</v>
      </c>
      <c r="E1457" s="82" t="str">
        <f>[2]自有船应收租金!I1399</f>
        <v>2021.05.20-2021.06.04</v>
      </c>
      <c r="F1457" s="83">
        <f>[2]自有船应收租金!V1399</f>
        <v>-7484</v>
      </c>
      <c r="G1457" s="82">
        <f>[2]自有船应收租金!AA1399</f>
        <v>3177.72</v>
      </c>
      <c r="H1457" s="82">
        <f>IF([2]自有船应收租金!AB1399="","",[2]自有船应收租金!AB1399)</f>
        <v>3177.72</v>
      </c>
      <c r="I1457" s="86" t="str">
        <f>[2]自有船应收租金!Y1399</f>
        <v>油样检测费/船员劳务费4月</v>
      </c>
    </row>
    <row r="1458" s="59" customFormat="1" ht="12" customHeight="1" spans="2:9">
      <c r="B1458" s="82" t="str">
        <f>[2]自有船应收租金!B1400</f>
        <v>ACACIA VIRGO</v>
      </c>
      <c r="C1458" s="82" t="str">
        <f>[2]自有船应收租金!C1400</f>
        <v>SKR</v>
      </c>
      <c r="D1458" s="82" t="str">
        <f>[2]自有船应收租金!F1400</f>
        <v>第04期</v>
      </c>
      <c r="E1458" s="82" t="str">
        <f>[2]自有船应收租金!I1400</f>
        <v>2021.05.20-2021.06.04</v>
      </c>
      <c r="F1458" s="83">
        <f>[2]自有船应收租金!V1400</f>
        <v>0</v>
      </c>
      <c r="G1458" s="82">
        <f>[2]自有船应收租金!AA1400</f>
        <v>156231.25</v>
      </c>
      <c r="H1458" s="82">
        <f>IF([2]自有船应收租金!AB1400="","",[2]自有船应收租金!AB1400)</f>
        <v>156253.41</v>
      </c>
      <c r="I1458" s="86" t="str">
        <f>[2]自有船应收租金!Y1400</f>
        <v>1.25%佣金</v>
      </c>
    </row>
    <row r="1459" s="59" customFormat="1" ht="12" customHeight="1" spans="2:9">
      <c r="B1459" s="82" t="str">
        <f>[2]自有船应收租金!B1401</f>
        <v>Heung-A Singapore</v>
      </c>
      <c r="C1459" s="82" t="str">
        <f>[2]自有船应收租金!C1401</f>
        <v>SKR</v>
      </c>
      <c r="D1459" s="82" t="str">
        <f>[2]自有船应收租金!F1401</f>
        <v>第01期</v>
      </c>
      <c r="E1459" s="82" t="str">
        <f>[2]自有船应收租金!I1401</f>
        <v>2021.05.21-2021.06.05</v>
      </c>
      <c r="F1459" s="83">
        <f>[2]自有船应收租金!V1401</f>
        <v>0</v>
      </c>
      <c r="G1459" s="82">
        <f>[2]自有船应收租金!AA1401</f>
        <v>233200</v>
      </c>
      <c r="H1459" s="82">
        <f>IF([2]自有船应收租金!AB1401="","",[2]自有船应收租金!AB1401)</f>
        <v>233192.53</v>
      </c>
      <c r="I1459" s="86">
        <f>[2]自有船应收租金!Y1401</f>
        <v>0</v>
      </c>
    </row>
    <row r="1460" s="59" customFormat="1" ht="12" customHeight="1" spans="2:9">
      <c r="B1460" s="82" t="str">
        <f>[2]自有船应收租金!B1402</f>
        <v>LISBOA</v>
      </c>
      <c r="C1460" s="82" t="str">
        <f>[2]自有船应收租金!C1402</f>
        <v>KMTC</v>
      </c>
      <c r="D1460" s="82" t="str">
        <f>[2]自有船应收租金!F1402</f>
        <v>第06期</v>
      </c>
      <c r="E1460" s="82" t="str">
        <f>[2]自有船应收租金!I1402</f>
        <v>2021.05.22-2021.06.06</v>
      </c>
      <c r="F1460" s="83">
        <f>[2]自有船应收租金!V1402</f>
        <v>0</v>
      </c>
      <c r="G1460" s="82">
        <f>[2]自有船应收租金!AA1402</f>
        <v>119200</v>
      </c>
      <c r="H1460" s="82">
        <f>IF([2]自有船应收租金!AB1402="","",[2]自有船应收租金!AB1402)</f>
        <v>119198.06</v>
      </c>
      <c r="I1460" s="86">
        <f>[2]自有船应收租金!Y1402</f>
        <v>0</v>
      </c>
    </row>
    <row r="1461" s="59" customFormat="1" ht="12" customHeight="1" spans="2:9">
      <c r="B1461" s="82" t="str">
        <f>[2]自有船应收租金!B1403</f>
        <v>A MAKOTO</v>
      </c>
      <c r="C1461" s="82" t="str">
        <f>[2]自有船应收租金!C1403</f>
        <v>STM</v>
      </c>
      <c r="D1461" s="82" t="str">
        <f>[2]自有船应收租金!F1403</f>
        <v>第01期</v>
      </c>
      <c r="E1461" s="82" t="str">
        <f>[2]自有船应收租金!I1403</f>
        <v>2021.05.24-2021.06.08</v>
      </c>
      <c r="F1461" s="83">
        <f>[2]自有船应收租金!V1403</f>
        <v>0</v>
      </c>
      <c r="G1461" s="82">
        <f>[2]自有船应收租金!AA1403</f>
        <v>291967.1</v>
      </c>
      <c r="H1461" s="82">
        <f>IF([2]自有船应收租金!AB1403="","",[2]自有船应收租金!AB1403)</f>
        <v>291967.1</v>
      </c>
      <c r="I1461" s="86">
        <f>[2]自有船应收租金!Y1403</f>
        <v>0</v>
      </c>
    </row>
    <row r="1462" s="59" customFormat="1" ht="12" customHeight="1" spans="2:9">
      <c r="B1462" s="82" t="str">
        <f>[2]自有船应收租金!B1404</f>
        <v>A ROKU</v>
      </c>
      <c r="C1462" s="82" t="str">
        <f>[2]自有船应收租金!C1404</f>
        <v>CUL</v>
      </c>
      <c r="D1462" s="82" t="str">
        <f>[2]自有船应收租金!F1404</f>
        <v>第01期</v>
      </c>
      <c r="E1462" s="82" t="str">
        <f>[2]自有船应收租金!I1404</f>
        <v>2021.05.22-2021.06.06</v>
      </c>
      <c r="F1462" s="83">
        <f>[2]自有船应收租金!V1404</f>
        <v>0</v>
      </c>
      <c r="G1462" s="82">
        <f>[2]自有船应收租金!AA1404</f>
        <v>390591.780821918</v>
      </c>
      <c r="H1462" s="82">
        <f>IF([2]自有船应收租金!AB1404="","",[2]自有船应收租金!AB1404)</f>
        <v>390591.78</v>
      </c>
      <c r="I1462" s="86">
        <f>[2]自有船应收租金!Y1404</f>
        <v>0</v>
      </c>
    </row>
    <row r="1463" s="59" customFormat="1" ht="12" customHeight="1" spans="2:9">
      <c r="B1463" s="82" t="str">
        <f>[2]自有船应收租金!B1405</f>
        <v>ACACIA LIBRA</v>
      </c>
      <c r="C1463" s="82" t="str">
        <f>[2]自有船应收租金!C1405</f>
        <v>COSCO</v>
      </c>
      <c r="D1463" s="82" t="str">
        <f>[2]自有船应收租金!F1405</f>
        <v>第18期</v>
      </c>
      <c r="E1463" s="82" t="str">
        <f>[2]自有船应收租金!I1405</f>
        <v>2021.05.23-2021.06.07</v>
      </c>
      <c r="F1463" s="83">
        <f>[2]自有船应收租金!V1405</f>
        <v>0</v>
      </c>
      <c r="G1463" s="82">
        <f>[2]自有船应收租金!AA1405</f>
        <v>143925</v>
      </c>
      <c r="H1463" s="82">
        <f>IF([2]自有船应收租金!AB1405="","",[2]自有船应收租金!AB1405)</f>
        <v>143923.06</v>
      </c>
      <c r="I1463" s="86">
        <f>[2]自有船应收租金!Y1405</f>
        <v>0</v>
      </c>
    </row>
    <row r="1464" s="59" customFormat="1" ht="12" customHeight="1" spans="2:9">
      <c r="B1464" s="82" t="str">
        <f>[2]自有船应收租金!B1406</f>
        <v>A MIZUHO</v>
      </c>
      <c r="C1464" s="82" t="str">
        <f>[2]自有船应收租金!C1406</f>
        <v>Heung-A</v>
      </c>
      <c r="D1464" s="82" t="str">
        <f>[2]自有船应收租金!F1406</f>
        <v>第08期</v>
      </c>
      <c r="E1464" s="82" t="str">
        <f>[2]自有船应收租金!I1406</f>
        <v>2021.05.23-2021.06.07</v>
      </c>
      <c r="F1464" s="83">
        <f>[2]自有船应收租金!V1406</f>
        <v>0</v>
      </c>
      <c r="G1464" s="82">
        <f>[2]自有船应收租金!AA1406</f>
        <v>153616.438356164</v>
      </c>
      <c r="H1464" s="82">
        <f>IF([2]自有船应收租金!AB1406="","",[2]自有船应收租金!AB1406)</f>
        <v>153608.98</v>
      </c>
      <c r="I1464" s="86">
        <f>[2]自有船应收租金!Y1406</f>
        <v>0</v>
      </c>
    </row>
    <row r="1465" s="59" customFormat="1" ht="12" customHeight="1" spans="2:9">
      <c r="B1465" s="82" t="str">
        <f>[2]自有船应收租金!B1407</f>
        <v>ACACIA WA</v>
      </c>
      <c r="C1465" s="82" t="str">
        <f>[2]自有船应收租金!C1407</f>
        <v>CKL</v>
      </c>
      <c r="D1465" s="82" t="str">
        <f>[2]自有船应收租金!F1407</f>
        <v>第03期</v>
      </c>
      <c r="E1465" s="82" t="str">
        <f>[2]自有船应收租金!I1407</f>
        <v>2021.05.24-2021.06.08</v>
      </c>
      <c r="F1465" s="83">
        <f>[2]自有船应收租金!V1407</f>
        <v>0</v>
      </c>
      <c r="G1465" s="82">
        <f>[2]自有船应收租金!AA1407</f>
        <v>142494.092465753</v>
      </c>
      <c r="H1465" s="82">
        <f>IF([2]自有船应收租金!AB1407="","",[2]自有船应收租金!AB1407)</f>
        <v>142486.63</v>
      </c>
      <c r="I1465" s="86">
        <f>[2]自有船应收租金!Y1407</f>
        <v>0</v>
      </c>
    </row>
    <row r="1466" s="59" customFormat="1" ht="12" customHeight="1" spans="2:9">
      <c r="B1466" s="82" t="str">
        <f>[2]自有船应收租金!B1408</f>
        <v>A KEIGA</v>
      </c>
      <c r="C1466" s="82" t="str">
        <f>[2]自有船应收租金!C1408</f>
        <v>DBR</v>
      </c>
      <c r="D1466" s="82" t="str">
        <f>[2]自有船应收租金!F1408</f>
        <v>第11期</v>
      </c>
      <c r="E1466" s="82" t="str">
        <f>[2]自有船应收租金!I1408</f>
        <v>2021.05.24-2021.06.08</v>
      </c>
      <c r="F1466" s="83">
        <f>[2]自有船应收租金!V1408</f>
        <v>0</v>
      </c>
      <c r="G1466" s="82">
        <f>[2]自有船应收租金!AA1408</f>
        <v>97350</v>
      </c>
      <c r="H1466" s="82">
        <f>IF([2]自有船应收租金!AB1408="","",[2]自有船应收租金!AB1408)</f>
        <v>97350</v>
      </c>
      <c r="I1466" s="86">
        <f>[2]自有船应收租金!Y1408</f>
        <v>0</v>
      </c>
    </row>
    <row r="1467" s="59" customFormat="1" ht="12" customHeight="1" spans="2:9">
      <c r="B1467" s="82" t="str">
        <f>[2]自有船应收租金!B1409</f>
        <v>A MYOKO</v>
      </c>
      <c r="C1467" s="82" t="str">
        <f>[2]自有船应收租金!C1409</f>
        <v>DBR</v>
      </c>
      <c r="D1467" s="82" t="str">
        <f>[2]自有船应收租金!F1409</f>
        <v>第07期</v>
      </c>
      <c r="E1467" s="82" t="str">
        <f>[2]自有船应收租金!I1409</f>
        <v>2021.05.25-2021.06.09</v>
      </c>
      <c r="F1467" s="83">
        <f>[2]自有船应收租金!V1409</f>
        <v>0</v>
      </c>
      <c r="G1467" s="82">
        <f>[2]自有船应收租金!AA1409</f>
        <v>97350</v>
      </c>
      <c r="H1467" s="82">
        <f>IF([2]自有船应收租金!AB1409="","",[2]自有船应收租金!AB1409)</f>
        <v>97350</v>
      </c>
      <c r="I1467" s="86">
        <f>[2]自有船应收租金!Y1409</f>
        <v>0</v>
      </c>
    </row>
    <row r="1468" s="59" customFormat="1" ht="12" customHeight="1" spans="2:9">
      <c r="B1468" s="82" t="str">
        <f>[2]自有船应收租金!B1410</f>
        <v>A Daisen</v>
      </c>
      <c r="C1468" s="82" t="str">
        <f>[2]自有船应收租金!C1410</f>
        <v>BAL</v>
      </c>
      <c r="D1468" s="82" t="str">
        <f>[2]自有船应收租金!F1410</f>
        <v>第02期</v>
      </c>
      <c r="E1468" s="82" t="str">
        <f>[2]自有船应收租金!I1410</f>
        <v>2021.05.25-2021.06.09</v>
      </c>
      <c r="F1468" s="83">
        <f>[2]自有船应收租金!V1410</f>
        <v>0</v>
      </c>
      <c r="G1468" s="82">
        <f>[2]自有船应收租金!AA1410</f>
        <v>641037.3</v>
      </c>
      <c r="H1468" s="82">
        <f>IF([2]自有船应收租金!AB1410="","",[2]自有船应收租金!AB1410)</f>
        <v>641004.79</v>
      </c>
      <c r="I1468" s="86" t="str">
        <f>[2]自有船应收租金!Y1410</f>
        <v>停租 全船失电2021.05.19 1400-5.21 0218LT 1.5125天</v>
      </c>
    </row>
    <row r="1469" s="59" customFormat="1" ht="12" customHeight="1" spans="2:9">
      <c r="B1469" s="82" t="str">
        <f>[2]自有船应收租金!B1411</f>
        <v>ACACIA TAURUS</v>
      </c>
      <c r="C1469" s="82" t="str">
        <f>[2]自有船应收租金!C1411</f>
        <v>STM</v>
      </c>
      <c r="D1469" s="82" t="str">
        <f>[2]自有船应收租金!F1411</f>
        <v>第06期</v>
      </c>
      <c r="E1469" s="82" t="str">
        <f>[2]自有船应收租金!I1411</f>
        <v>2021.05.27-2021.06.11</v>
      </c>
      <c r="F1469" s="83">
        <f>[2]自有船应收租金!V1411</f>
        <v>0</v>
      </c>
      <c r="G1469" s="82">
        <f>[2]自有船应收租金!AA1411</f>
        <v>83150</v>
      </c>
      <c r="H1469" s="82">
        <f>IF([2]自有船应收租金!AB1411="","",[2]自有船应收租金!AB1411)</f>
        <v>83150</v>
      </c>
      <c r="I1469" s="86">
        <f>[2]自有船应收租金!Y1411</f>
        <v>0</v>
      </c>
    </row>
    <row r="1470" s="59" customFormat="1" ht="12" customHeight="1" spans="2:9">
      <c r="B1470" s="82" t="str">
        <f>[2]自有船应收租金!B1412</f>
        <v>ACACIA REI</v>
      </c>
      <c r="C1470" s="82" t="str">
        <f>[2]自有船应收租金!C1412</f>
        <v>STM</v>
      </c>
      <c r="D1470" s="82" t="str">
        <f>[2]自有船应收租金!F1412</f>
        <v>第19期</v>
      </c>
      <c r="E1470" s="82" t="str">
        <f>[2]自有船应收租金!I1412</f>
        <v>2021.05.28-2021.06.12</v>
      </c>
      <c r="F1470" s="83">
        <f>[2]自有船应收租金!V1412</f>
        <v>0</v>
      </c>
      <c r="G1470" s="82">
        <f>[2]自有船应收租金!AA1412</f>
        <v>181200</v>
      </c>
      <c r="H1470" s="82">
        <f>IF([2]自有船应收租金!AB1412="","",[2]自有船应收租金!AB1412)</f>
        <v>181200</v>
      </c>
      <c r="I1470" s="86">
        <f>[2]自有船应收租金!Y1412</f>
        <v>0</v>
      </c>
    </row>
    <row r="1471" s="59" customFormat="1" ht="12" customHeight="1" spans="2:9">
      <c r="B1471" s="82" t="str">
        <f>[2]自有船应收租金!B1413</f>
        <v>ACACIA HAWK</v>
      </c>
      <c r="C1471" s="82" t="str">
        <f>[2]自有船应收租金!C1413</f>
        <v>CMS</v>
      </c>
      <c r="D1471" s="82" t="str">
        <f>[2]自有船应收租金!F1413</f>
        <v>第82期</v>
      </c>
      <c r="E1471" s="82" t="str">
        <f>[2]自有船应收租金!I1413</f>
        <v>2021.05.27-2021.06.11</v>
      </c>
      <c r="F1471" s="83">
        <f>[2]自有船应收租金!V1413</f>
        <v>0</v>
      </c>
      <c r="G1471" s="82">
        <f>[2]自有船应收租金!AA1413</f>
        <v>105542.465753425</v>
      </c>
      <c r="H1471" s="82">
        <f>IF([2]自有船应收租金!AB1413="","",[2]自有船应收租金!AB1413)</f>
        <v>105514.98</v>
      </c>
      <c r="I1471" s="86">
        <f>[2]自有船应收租金!Y1413</f>
        <v>0</v>
      </c>
    </row>
    <row r="1472" s="59" customFormat="1" ht="12" customHeight="1" spans="2:9">
      <c r="B1472" s="82" t="str">
        <f>[2]自有船应收租金!B1414</f>
        <v>A FUJI</v>
      </c>
      <c r="C1472" s="82" t="str">
        <f>[2]自有船应收租金!C1414</f>
        <v>APL</v>
      </c>
      <c r="D1472" s="82" t="str">
        <f>[2]自有船应收租金!F1414</f>
        <v>第10期</v>
      </c>
      <c r="E1472" s="82" t="str">
        <f>[2]自有船应收租金!I1414</f>
        <v>2021.05.29-2021.06.13</v>
      </c>
      <c r="F1472" s="83">
        <f>[2]自有船应收租金!V1414</f>
        <v>0</v>
      </c>
      <c r="G1472" s="82">
        <f>[2]自有船应收租金!AA1414</f>
        <v>261375</v>
      </c>
      <c r="H1472" s="82">
        <f>IF([2]自有船应收租金!AB1414="","",[2]自有船应收租金!AB1414)</f>
        <v>261367.51</v>
      </c>
      <c r="I1472" s="86" t="str">
        <f>[2]自有船应收租金!Y1414</f>
        <v>油样检测费</v>
      </c>
    </row>
    <row r="1473" s="59" customFormat="1" ht="12" customHeight="1" spans="2:9">
      <c r="B1473" s="82" t="str">
        <f>[2]自有船应收租金!B1415</f>
        <v>A BOTE</v>
      </c>
      <c r="C1473" s="82" t="str">
        <f>[2]自有船应收租金!C1415</f>
        <v>TCL</v>
      </c>
      <c r="D1473" s="82" t="str">
        <f>[2]自有船应收租金!F1415</f>
        <v>第05期</v>
      </c>
      <c r="E1473" s="82" t="str">
        <f>[2]自有船应收租金!I1415</f>
        <v>2021.05.30-2021.06.14</v>
      </c>
      <c r="F1473" s="83">
        <f>[2]自有船应收租金!V1415</f>
        <v>0</v>
      </c>
      <c r="G1473" s="82">
        <f>[2]自有船应收租金!AA1415</f>
        <v>188100</v>
      </c>
      <c r="H1473" s="82">
        <f>IF([2]自有船应收租金!AB1415="","",[2]自有船应收租金!AB1415)</f>
        <v>188058.04</v>
      </c>
      <c r="I1473" s="86">
        <f>[2]自有船应收租金!Y1415</f>
        <v>0</v>
      </c>
    </row>
    <row r="1474" s="59" customFormat="1" ht="12" customHeight="1" spans="2:9">
      <c r="B1474" s="82" t="str">
        <f>[2]自有船应收租金!B1416</f>
        <v>Heung-A Jakarta </v>
      </c>
      <c r="C1474" s="82" t="str">
        <f>[2]自有船应收租金!C1416</f>
        <v>PAN</v>
      </c>
      <c r="D1474" s="82" t="str">
        <f>[2]自有船应收租金!F1416</f>
        <v>第16期</v>
      </c>
      <c r="E1474" s="82" t="str">
        <f>[2]自有船应收租金!I1416</f>
        <v>2021.05.29-2021.06.13</v>
      </c>
      <c r="F1474" s="83">
        <f>[2]自有船应收租金!V1416</f>
        <v>0</v>
      </c>
      <c r="G1474" s="82">
        <f>[2]自有船应收租金!AA1416</f>
        <v>165500</v>
      </c>
      <c r="H1474" s="82">
        <f>IF([2]自有船应收租金!AB1416="","",[2]自有船应收租金!AB1416)</f>
        <v>165472.51</v>
      </c>
      <c r="I1474" s="86">
        <f>[2]自有船应收租金!Y1416</f>
        <v>0</v>
      </c>
    </row>
    <row r="1475" s="59" customFormat="1" ht="12" customHeight="1" spans="2:9">
      <c r="B1475" s="82" t="str">
        <f>[2]自有船应收租金!B1417</f>
        <v>ACACIA MING</v>
      </c>
      <c r="C1475" s="82" t="str">
        <f>[2]自有船应收租金!C1417</f>
        <v>EAS</v>
      </c>
      <c r="D1475" s="82" t="str">
        <f>[2]自有船应收租金!F1417</f>
        <v>第06期</v>
      </c>
      <c r="E1475" s="82" t="str">
        <f>[2]自有船应收租金!I1417</f>
        <v>2021.05.30-2021.06.14</v>
      </c>
      <c r="F1475" s="83">
        <f>[2]自有船应收租金!V1417</f>
        <v>0</v>
      </c>
      <c r="G1475" s="82">
        <f>[2]自有船应收租金!AA1417</f>
        <v>123497.535890411</v>
      </c>
      <c r="H1475" s="82">
        <f>IF([2]自有船应收租金!AB1417="","",[2]自有船应收租金!AB1417)</f>
        <v>123465.03</v>
      </c>
      <c r="I1475" s="86">
        <f>[2]自有船应收租金!Y1417</f>
        <v>0</v>
      </c>
    </row>
    <row r="1476" s="59" customFormat="1" ht="12" customHeight="1" spans="2:9">
      <c r="B1476" s="82" t="str">
        <f>[2]自有船应收租金!B1418</f>
        <v>JRS CARINA</v>
      </c>
      <c r="C1476" s="82" t="str">
        <f>[2]自有船应收租金!C1418</f>
        <v>CCL</v>
      </c>
      <c r="D1476" s="82" t="str">
        <f>[2]自有船应收租金!F1418</f>
        <v>第72期</v>
      </c>
      <c r="E1476" s="82" t="str">
        <f>[2]自有船应收租金!I1418</f>
        <v>2021.05.30-2021.06.14</v>
      </c>
      <c r="F1476" s="83">
        <f>[2]自有船应收租金!V1418</f>
        <v>0</v>
      </c>
      <c r="G1476" s="82">
        <f>[2]自有船应收租金!AA1418</f>
        <v>109900</v>
      </c>
      <c r="H1476" s="82">
        <f>IF([2]自有船应收租金!AB1418="","",[2]自有船应收租金!AB1418)</f>
        <v>109892.48</v>
      </c>
      <c r="I1476" s="86">
        <f>[2]自有船应收租金!Y1418</f>
        <v>0</v>
      </c>
    </row>
    <row r="1477" s="59" customFormat="1" ht="12" customHeight="1" spans="2:9">
      <c r="B1477" s="82" t="str">
        <f>[2]自有船应收租金!B1419</f>
        <v>ACACIA ARIES</v>
      </c>
      <c r="C1477" s="82" t="str">
        <f>[2]自有船应收租金!C1419</f>
        <v>STM</v>
      </c>
      <c r="D1477" s="82" t="str">
        <f>[2]自有船应收租金!F1419</f>
        <v>第32期</v>
      </c>
      <c r="E1477" s="82" t="str">
        <f>[2]自有船应收租金!I1419</f>
        <v>2021.05.30-2021.06.14</v>
      </c>
      <c r="F1477" s="83">
        <f>[2]自有船应收租金!V1419</f>
        <v>0</v>
      </c>
      <c r="G1477" s="82">
        <f>[2]自有船应收租金!AA1419</f>
        <v>83150</v>
      </c>
      <c r="H1477" s="82">
        <f>IF([2]自有船应收租金!AB1419="","",[2]自有船应收租金!AB1419)</f>
        <v>83150</v>
      </c>
      <c r="I1477" s="86">
        <f>[2]自有船应收租金!Y1419</f>
        <v>0</v>
      </c>
    </row>
    <row r="1478" s="59" customFormat="1" ht="12" customHeight="1" spans="2:9">
      <c r="B1478" s="82" t="str">
        <f>[2]自有船应收租金!B1420</f>
        <v>A KIBO</v>
      </c>
      <c r="C1478" s="82" t="str">
        <f>[2]自有船应收租金!C1420</f>
        <v>GMS</v>
      </c>
      <c r="D1478" s="82" t="str">
        <f>[2]自有船应收租金!F1420</f>
        <v>第13期</v>
      </c>
      <c r="E1478" s="82" t="str">
        <f>[2]自有船应收租金!I1420</f>
        <v>2021.05.31-2021.06.15</v>
      </c>
      <c r="F1478" s="83">
        <f>[2]自有船应收租金!V1420</f>
        <v>-468</v>
      </c>
      <c r="G1478" s="82">
        <f>[2]自有船应收租金!AA1420</f>
        <v>171711.75</v>
      </c>
      <c r="H1478" s="82">
        <f>IF([2]自有船应收租金!AB1420="","",[2]自有船应收租金!AB1420)</f>
        <v>171243.75</v>
      </c>
      <c r="I1478" s="86" t="str">
        <f>[2]自有船应收租金!Y1420</f>
        <v>1.25%佣金/船员劳务费006S</v>
      </c>
    </row>
    <row r="1479" s="59" customFormat="1" ht="12" customHeight="1" spans="2:9">
      <c r="B1479" s="82" t="str">
        <f>[2]自有船应收租金!B1421</f>
        <v>A KINKA</v>
      </c>
      <c r="C1479" s="82" t="str">
        <f>[2]自有船应收租金!C1421</f>
        <v>SKR</v>
      </c>
      <c r="D1479" s="82" t="str">
        <f>[2]自有船应收租金!F1421</f>
        <v>第03期</v>
      </c>
      <c r="E1479" s="82" t="str">
        <f>[2]自有船应收租金!I1421</f>
        <v>2021.05.31-2021.06.15</v>
      </c>
      <c r="F1479" s="83">
        <f>[2]自有船应收租金!V1421</f>
        <v>0</v>
      </c>
      <c r="G1479" s="82">
        <f>[2]自有船应收租金!AA1421</f>
        <v>113914.091666667</v>
      </c>
      <c r="H1479" s="82">
        <f>IF([2]自有船应收租金!AB1421="","",[2]自有船应收租金!AB1421)</f>
        <v>113906.58</v>
      </c>
      <c r="I1479" s="86" t="str">
        <f>[2]自有船应收租金!Y1421</f>
        <v>停租锚地改船名2021.05.01 2136-05.03.1236GMT 1.625天</v>
      </c>
    </row>
    <row r="1480" s="59" customFormat="1" ht="12" customHeight="1" spans="2:9">
      <c r="B1480" s="82" t="str">
        <f>[2]自有船应收租金!B1422</f>
        <v>Bremen Trader</v>
      </c>
      <c r="C1480" s="82" t="str">
        <f>[2]自有船应收租金!C1422</f>
        <v>sealand</v>
      </c>
      <c r="D1480" s="82" t="str">
        <f>[2]自有船应收租金!F1422</f>
        <v>第03期</v>
      </c>
      <c r="E1480" s="82" t="str">
        <f>[2]自有船应收租金!I1422</f>
        <v>2021.06.01-2021.07.01</v>
      </c>
      <c r="F1480" s="83">
        <f>[2]自有船应收租金!V1422</f>
        <v>0</v>
      </c>
      <c r="G1480" s="82">
        <f>[2]自有船应收租金!AA1422</f>
        <v>519887.5</v>
      </c>
      <c r="H1480" s="82">
        <f>IF([2]自有船应收租金!AB1422="","",[2]自有船应收租金!AB1422)</f>
        <v>519887.5</v>
      </c>
      <c r="I1480" s="86" t="str">
        <f>[2]自有船应收租金!Y1422</f>
        <v>油样检测</v>
      </c>
    </row>
    <row r="1481" s="59" customFormat="1" ht="12" customHeight="1" spans="2:9">
      <c r="B1481" s="82" t="str">
        <f>[2]自有船应收租金!B1423</f>
        <v>A FUKU</v>
      </c>
      <c r="C1481" s="82" t="str">
        <f>[2]自有船应收租金!C1423</f>
        <v>TSL</v>
      </c>
      <c r="D1481" s="82" t="str">
        <f>[2]自有船应收租金!F1423</f>
        <v>第17期</v>
      </c>
      <c r="E1481" s="82" t="str">
        <f>[2]自有船应收租金!I1423</f>
        <v>2021.06.01-2021.06.16</v>
      </c>
      <c r="F1481" s="83">
        <f>[2]自有船应收租金!V1423</f>
        <v>0</v>
      </c>
      <c r="G1481" s="82">
        <f>[2]自有船应收租金!AA1423</f>
        <v>154237.5</v>
      </c>
      <c r="H1481" s="82">
        <f>IF([2]自有船应收租金!AB1423="","",[2]自有船应收租金!AB1423)</f>
        <v>154219.99</v>
      </c>
      <c r="I1481" s="86" t="str">
        <f>[2]自有船应收租金!Y1423</f>
        <v>1.25%佣金</v>
      </c>
    </row>
    <row r="1482" s="59" customFormat="1" ht="12" customHeight="1" spans="2:9">
      <c r="B1482" s="82" t="str">
        <f>[2]自有船应收租金!B1424</f>
        <v>A KOU</v>
      </c>
      <c r="C1482" s="82" t="str">
        <f>[2]自有船应收租金!C1424</f>
        <v>TSL</v>
      </c>
      <c r="D1482" s="82" t="str">
        <f>[2]自有船应收租金!F1424</f>
        <v>第06期</v>
      </c>
      <c r="E1482" s="82" t="str">
        <f>[2]自有船应收租金!I1424</f>
        <v>2021.06.01-2021.06.16</v>
      </c>
      <c r="F1482" s="83">
        <f>[2]自有船应收租金!V1424</f>
        <v>-7260</v>
      </c>
      <c r="G1482" s="82">
        <f>[2]自有船应收租金!AA1424</f>
        <v>186210</v>
      </c>
      <c r="H1482" s="82">
        <f>IF([2]自有船应收租金!AB1424="","",[2]自有船应收租金!AB1424)</f>
        <v>186185</v>
      </c>
      <c r="I1482" s="86" t="str">
        <f>[2]自有船应收租金!Y1424</f>
        <v>1.25%佣金/v.21010-21016劳务费</v>
      </c>
    </row>
    <row r="1483" s="59" customFormat="1" ht="12" customHeight="1" spans="2:9">
      <c r="B1483" s="82" t="str">
        <f>[2]自有船应收租金!B1425</f>
        <v>Heung-A Manila</v>
      </c>
      <c r="C1483" s="82" t="str">
        <f>[2]自有船应收租金!C1425</f>
        <v>SCP</v>
      </c>
      <c r="D1483" s="82" t="str">
        <f>[2]自有船应收租金!F1425</f>
        <v>第09期</v>
      </c>
      <c r="E1483" s="82" t="str">
        <f>[2]自有船应收租金!I1425</f>
        <v>2021.06.02-2021.06.17</v>
      </c>
      <c r="F1483" s="83">
        <f>[2]自有船应收租金!V1425</f>
        <v>0</v>
      </c>
      <c r="G1483" s="82">
        <f>[2]自有船应收租金!AA1425</f>
        <v>130284.075342466</v>
      </c>
      <c r="H1483" s="82">
        <f>IF([2]自有船应收租金!AB1425="","",[2]自有船应收租金!AB1425)</f>
        <v>130276.56</v>
      </c>
      <c r="I1483" s="86" t="str">
        <f>[2]自有船应收租金!Y1425</f>
        <v>1.25%佣金</v>
      </c>
    </row>
    <row r="1484" s="59" customFormat="1" ht="12" customHeight="1" spans="2:9">
      <c r="B1484" s="82" t="str">
        <f>[2]自有船应收租金!B1426</f>
        <v>JRS CORVUS</v>
      </c>
      <c r="C1484" s="82" t="str">
        <f>[2]自有船应收租金!C1426</f>
        <v>STM</v>
      </c>
      <c r="D1484" s="82" t="str">
        <f>[2]自有船应收租金!F1426</f>
        <v>第12期</v>
      </c>
      <c r="E1484" s="82" t="str">
        <f>[2]自有船应收租金!I1426</f>
        <v>2021.06.03-2021.06.18</v>
      </c>
      <c r="F1484" s="83">
        <f>[2]自有船应收租金!V1426</f>
        <v>0</v>
      </c>
      <c r="G1484" s="82">
        <f>[2]自有船应收租金!AA1426</f>
        <v>105700</v>
      </c>
      <c r="H1484" s="82">
        <f>IF([2]自有船应收租金!AB1426="","",[2]自有船应收租金!AB1426)</f>
        <v>105700</v>
      </c>
      <c r="I1484" s="86">
        <f>[2]自有船应收租金!Y1426</f>
        <v>0</v>
      </c>
    </row>
    <row r="1485" s="59" customFormat="1" ht="12" customHeight="1" spans="2:9">
      <c r="B1485" s="82" t="str">
        <f>[2]自有船应收租金!B1427</f>
        <v>Contship Day</v>
      </c>
      <c r="C1485" s="82" t="str">
        <f>[2]自有船应收租金!C1427</f>
        <v>APL</v>
      </c>
      <c r="D1485" s="82" t="str">
        <f>[2]自有船应收租金!F1427</f>
        <v>第15期</v>
      </c>
      <c r="E1485" s="82" t="str">
        <f>[2]自有船应收租金!I1427</f>
        <v>2021.06.04-2021.06.19</v>
      </c>
      <c r="F1485" s="83">
        <f>[2]自有船应收租金!V1427</f>
        <v>0</v>
      </c>
      <c r="G1485" s="82">
        <f>[2]自有船应收租金!AA1427</f>
        <v>73200</v>
      </c>
      <c r="H1485" s="82">
        <f>IF([2]自有船应收租金!AB1427="","",[2]自有船应收租金!AB1427)</f>
        <v>29806.85</v>
      </c>
      <c r="I1485" s="86" t="str">
        <f>[2]自有船应收租金!Y1427</f>
        <v>油样检测费</v>
      </c>
    </row>
    <row r="1486" s="59" customFormat="1" ht="12" customHeight="1" spans="2:9">
      <c r="B1486" s="82" t="str">
        <f>[2]自有船应收租金!B1428</f>
        <v>ACACIA VIRGO</v>
      </c>
      <c r="C1486" s="82" t="str">
        <f>[2]自有船应收租金!C1428</f>
        <v>SKR</v>
      </c>
      <c r="D1486" s="82" t="str">
        <f>[2]自有船应收租金!F1428</f>
        <v>第05期</v>
      </c>
      <c r="E1486" s="82" t="str">
        <f>[2]自有船应收租金!I1428</f>
        <v>2021.06.04-2021.06.19</v>
      </c>
      <c r="F1486" s="83">
        <f>[2]自有船应收租金!V1428</f>
        <v>0</v>
      </c>
      <c r="G1486" s="82">
        <f>[2]自有船应收租金!AA1428</f>
        <v>156231.25</v>
      </c>
      <c r="H1486" s="82">
        <f>IF([2]自有船应收租金!AB1428="","",[2]自有船应收租金!AB1428)</f>
        <v>156223.78</v>
      </c>
      <c r="I1486" s="86" t="str">
        <f>[2]自有船应收租金!Y1428</f>
        <v>1.25%佣金</v>
      </c>
    </row>
    <row r="1487" s="59" customFormat="1" ht="12" customHeight="1" spans="2:9">
      <c r="B1487" s="82" t="str">
        <f>[2]自有船应收租金!B1429</f>
        <v>Heung-A Singapore</v>
      </c>
      <c r="C1487" s="82" t="str">
        <f>[2]自有船应收租金!C1429</f>
        <v>SKR</v>
      </c>
      <c r="D1487" s="82" t="str">
        <f>[2]自有船应收租金!F1429</f>
        <v>第02期</v>
      </c>
      <c r="E1487" s="82" t="str">
        <f>[2]自有船应收租金!I1429</f>
        <v>2021.06.05-2021.06.20</v>
      </c>
      <c r="F1487" s="83">
        <f>[2]自有船应收租金!V1429</f>
        <v>0</v>
      </c>
      <c r="G1487" s="82">
        <f>[2]自有船应收租金!AA1429</f>
        <v>143527.036126667</v>
      </c>
      <c r="H1487" s="82">
        <f>IF([2]自有船应收租金!AB1429="","",[2]自有船应收租金!AB1429)</f>
        <v>143519.49</v>
      </c>
      <c r="I1487" s="86" t="str">
        <f>[2]自有船应收租金!Y1429</f>
        <v>停租修船2021.05.23 0330-06.03 2030LT 11.70833天</v>
      </c>
    </row>
    <row r="1488" s="59" customFormat="1" ht="12" customHeight="1" spans="2:9">
      <c r="B1488" s="82" t="str">
        <f>[2]自有船应收租金!B1430</f>
        <v>LISBOA</v>
      </c>
      <c r="C1488" s="82" t="str">
        <f>[2]自有船应收租金!C1430</f>
        <v>KMTC</v>
      </c>
      <c r="D1488" s="82" t="str">
        <f>[2]自有船应收租金!F1430</f>
        <v>第07期</v>
      </c>
      <c r="E1488" s="82" t="str">
        <f>[2]自有船应收租金!I1430</f>
        <v>2021.06.06-2021.06.21</v>
      </c>
      <c r="F1488" s="83">
        <f>[2]自有船应收租金!V1430</f>
        <v>0</v>
      </c>
      <c r="G1488" s="82">
        <f>[2]自有船应收租金!AA1430</f>
        <v>119200</v>
      </c>
      <c r="H1488" s="82">
        <f>IF([2]自有船应收租金!AB1430="","",[2]自有船应收租金!AB1430)</f>
        <v>119198.06</v>
      </c>
      <c r="I1488" s="86">
        <f>[2]自有船应收租金!Y1430</f>
        <v>0</v>
      </c>
    </row>
    <row r="1489" s="59" customFormat="1" ht="12" customHeight="1" spans="2:9">
      <c r="B1489" s="82" t="str">
        <f>[2]自有船应收租金!B1431</f>
        <v>A MAKOTO</v>
      </c>
      <c r="C1489" s="82" t="str">
        <f>[2]自有船应收租金!C1431</f>
        <v>STM</v>
      </c>
      <c r="D1489" s="82" t="str">
        <f>[2]自有船应收租金!F1431</f>
        <v>第02期</v>
      </c>
      <c r="E1489" s="82" t="str">
        <f>[2]自有船应收租金!I1431</f>
        <v>2021.06.08-2021.06.23</v>
      </c>
      <c r="F1489" s="83">
        <f>[2]自有船应收租金!V1431</f>
        <v>0</v>
      </c>
      <c r="G1489" s="82">
        <f>[2]自有船应收租金!AA1431</f>
        <v>181200</v>
      </c>
      <c r="H1489" s="82">
        <f>IF([2]自有船应收租金!AB1431="","",[2]自有船应收租金!AB1431)</f>
        <v>181200</v>
      </c>
      <c r="I1489" s="86">
        <f>[2]自有船应收租金!Y1431</f>
        <v>0</v>
      </c>
    </row>
    <row r="1490" s="59" customFormat="1" ht="12" customHeight="1" spans="2:9">
      <c r="B1490" s="82" t="str">
        <f>[2]自有船应收租金!B1432</f>
        <v>A ROKU</v>
      </c>
      <c r="C1490" s="82" t="str">
        <f>[2]自有船应收租金!C1432</f>
        <v>CUL</v>
      </c>
      <c r="D1490" s="82" t="str">
        <f>[2]自有船应收租金!F1432</f>
        <v>第02期</v>
      </c>
      <c r="E1490" s="82" t="str">
        <f>[2]自有船应收租金!I1432</f>
        <v>2021.06.06-2021.06.21</v>
      </c>
      <c r="F1490" s="83">
        <f>[2]自有船应收租金!V1432</f>
        <v>0</v>
      </c>
      <c r="G1490" s="82">
        <f>[2]自有船应收租金!AA1432</f>
        <v>454900.490821918</v>
      </c>
      <c r="H1490" s="82">
        <f>IF([2]自有船应收租金!AB1432="","",[2]自有船应收租金!AB1432)</f>
        <v>454900.49</v>
      </c>
      <c r="I1490" s="86">
        <f>[2]自有船应收租金!Y1432</f>
        <v>0</v>
      </c>
    </row>
    <row r="1491" s="59" customFormat="1" ht="12" customHeight="1" spans="2:9">
      <c r="B1491" s="82" t="str">
        <f>[2]自有船应收租金!B1433</f>
        <v>ACACIA LIBRA</v>
      </c>
      <c r="C1491" s="82" t="str">
        <f>[2]自有船应收租金!C1433</f>
        <v>COSCO</v>
      </c>
      <c r="D1491" s="82" t="str">
        <f>[2]自有船应收租金!F1433</f>
        <v>第19期</v>
      </c>
      <c r="E1491" s="82" t="str">
        <f>[2]自有船应收租金!I1433</f>
        <v>2021.06.07-2021.06.22</v>
      </c>
      <c r="F1491" s="83">
        <f>[2]自有船应收租金!V1433</f>
        <v>-2572.98367144978</v>
      </c>
      <c r="G1491" s="82">
        <f>[2]自有船应收租金!AA1433</f>
        <v>146497.98367145</v>
      </c>
      <c r="H1491" s="82">
        <f>IF([2]自有船应收租金!AB1433="","",[2]自有船应收租金!AB1433)</f>
        <v>146496.04</v>
      </c>
      <c r="I1491" s="86" t="str">
        <f>[2]自有船应收租金!Y1433</f>
        <v>船员劳务费04月</v>
      </c>
    </row>
    <row r="1492" s="59" customFormat="1" ht="12" customHeight="1" spans="2:9">
      <c r="B1492" s="82" t="str">
        <f>[2]自有船应收租金!B1434</f>
        <v>A MIZUHO</v>
      </c>
      <c r="C1492" s="82" t="str">
        <f>[2]自有船应收租金!C1434</f>
        <v>Heung-A</v>
      </c>
      <c r="D1492" s="82" t="str">
        <f>[2]自有船应收租金!F1434</f>
        <v>第09期</v>
      </c>
      <c r="E1492" s="82" t="str">
        <f>[2]自有船应收租金!I1434</f>
        <v>2021.06.07-2021.06.22</v>
      </c>
      <c r="F1492" s="83">
        <f>[2]自有船应收租金!V1434</f>
        <v>0</v>
      </c>
      <c r="G1492" s="82">
        <f>[2]自有船应收租金!AA1434</f>
        <v>153616.438356164</v>
      </c>
      <c r="H1492" s="82">
        <f>IF([2]自有船应收租金!AB1434="","",[2]自有船应收租金!AB1434)</f>
        <v>153608.94</v>
      </c>
      <c r="I1492" s="86">
        <f>[2]自有船应收租金!Y1434</f>
        <v>0</v>
      </c>
    </row>
    <row r="1493" s="59" customFormat="1" ht="12" customHeight="1" spans="2:9">
      <c r="B1493" s="82" t="str">
        <f>[2]自有船应收租金!B1435</f>
        <v>ACACIA WA</v>
      </c>
      <c r="C1493" s="82" t="str">
        <f>[2]自有船应收租金!C1435</f>
        <v>CKL</v>
      </c>
      <c r="D1493" s="82" t="str">
        <f>[2]自有船应收租金!F1435</f>
        <v>第04期</v>
      </c>
      <c r="E1493" s="82" t="str">
        <f>[2]自有船应收租金!I1435</f>
        <v>2021.06.08-2021.06.23</v>
      </c>
      <c r="F1493" s="83">
        <f>[2]自有船应收租金!V1435</f>
        <v>0</v>
      </c>
      <c r="G1493" s="82">
        <f>[2]自有船应收租金!AA1435</f>
        <v>141310.530821918</v>
      </c>
      <c r="H1493" s="82">
        <f>IF([2]自有船应收租金!AB1435="","",[2]自有船应收租金!AB1435)</f>
        <v>141303.04</v>
      </c>
      <c r="I1493" s="86">
        <f>[2]自有船应收租金!Y1435</f>
        <v>0</v>
      </c>
    </row>
    <row r="1494" s="59" customFormat="1" ht="12" customHeight="1" spans="2:9">
      <c r="B1494" s="82" t="str">
        <f>[2]自有船应收租金!B1436</f>
        <v>A KEIGA</v>
      </c>
      <c r="C1494" s="82" t="str">
        <f>[2]自有船应收租金!C1436</f>
        <v>DBR</v>
      </c>
      <c r="D1494" s="82" t="str">
        <f>[2]自有船应收租金!F1436</f>
        <v>第12期</v>
      </c>
      <c r="E1494" s="82" t="str">
        <f>[2]自有船应收租金!I1436</f>
        <v>2021.06.08-2021.06.23</v>
      </c>
      <c r="F1494" s="83">
        <f>[2]自有船应收租金!V1436</f>
        <v>0</v>
      </c>
      <c r="G1494" s="82">
        <f>[2]自有船应收租金!AA1436</f>
        <v>97350</v>
      </c>
      <c r="H1494" s="82">
        <f>IF([2]自有船应收租金!AB1436="","",[2]自有船应收租金!AB1436)</f>
        <v>97350</v>
      </c>
      <c r="I1494" s="86">
        <f>[2]自有船应收租金!Y1436</f>
        <v>0</v>
      </c>
    </row>
    <row r="1495" s="59" customFormat="1" ht="12" customHeight="1" spans="2:9">
      <c r="B1495" s="82" t="str">
        <f>[2]自有船应收租金!B1437</f>
        <v>A MYOKO</v>
      </c>
      <c r="C1495" s="82" t="str">
        <f>[2]自有船应收租金!C1437</f>
        <v>DBR</v>
      </c>
      <c r="D1495" s="82" t="str">
        <f>[2]自有船应收租金!F1437</f>
        <v>第08期</v>
      </c>
      <c r="E1495" s="82" t="str">
        <f>[2]自有船应收租金!I1437</f>
        <v>2021.06.09-2021.06.24</v>
      </c>
      <c r="F1495" s="83">
        <f>[2]自有船应收租金!V1437</f>
        <v>-7210</v>
      </c>
      <c r="G1495" s="82">
        <f>[2]自有船应收租金!AA1437</f>
        <v>104560</v>
      </c>
      <c r="H1495" s="82">
        <f>IF([2]自有船应收租金!AB1437="","",[2]自有船应收租金!AB1437)</f>
        <v>104560</v>
      </c>
      <c r="I1495" s="86" t="str">
        <f>[2]自有船应收租金!Y1437</f>
        <v>船员劳务费v.2118-2120</v>
      </c>
    </row>
    <row r="1496" s="59" customFormat="1" ht="12" customHeight="1" spans="2:9">
      <c r="B1496" s="82" t="str">
        <f>[2]自有船应收租金!B1438</f>
        <v>A Daisen</v>
      </c>
      <c r="C1496" s="82" t="str">
        <f>[2]自有船应收租金!C1438</f>
        <v>BAL</v>
      </c>
      <c r="D1496" s="82" t="str">
        <f>[2]自有船应收租金!F1438</f>
        <v>第03期</v>
      </c>
      <c r="E1496" s="82" t="str">
        <f>[2]自有船应收租金!I1438</f>
        <v>2021.06.09-2021.06.24</v>
      </c>
      <c r="F1496" s="83">
        <f>[2]自有船应收租金!V1438</f>
        <v>0</v>
      </c>
      <c r="G1496" s="82">
        <f>[2]自有船应收租金!AA1438</f>
        <v>510900</v>
      </c>
      <c r="H1496" s="82">
        <f>IF([2]自有船应收租金!AB1438="","",[2]自有船应收租金!AB1438)</f>
        <v>510867.58</v>
      </c>
      <c r="I1496" s="86">
        <f>[2]自有船应收租金!Y1438</f>
        <v>0</v>
      </c>
    </row>
    <row r="1497" s="59" customFormat="1" ht="12" customHeight="1" spans="2:9">
      <c r="B1497" s="82" t="str">
        <f>[2]自有船应收租金!B1439</f>
        <v>A HOKEN</v>
      </c>
      <c r="C1497" s="82" t="str">
        <f>[2]自有船应收租金!C1439</f>
        <v>COSCO</v>
      </c>
      <c r="D1497" s="82" t="str">
        <f>[2]自有船应收租金!F1439</f>
        <v>第01期</v>
      </c>
      <c r="E1497" s="82" t="str">
        <f>[2]自有船应收租金!I1439</f>
        <v>2021.06.09-2021.06.24</v>
      </c>
      <c r="F1497" s="83">
        <f>[2]自有船应收租金!V1439</f>
        <v>0</v>
      </c>
      <c r="G1497" s="82">
        <f>[2]自有船应收租金!AA1439</f>
        <v>176250</v>
      </c>
      <c r="H1497" s="82">
        <f>IF([2]自有船应收租金!AB1439="","",[2]自有船应收租金!AB1439)</f>
        <v>176242.66</v>
      </c>
      <c r="I1497" s="86">
        <f>[2]自有船应收租金!Y1439</f>
        <v>0</v>
      </c>
    </row>
    <row r="1498" s="59" customFormat="1" ht="12" customHeight="1" spans="2:9">
      <c r="B1498" s="82" t="str">
        <f>[2]自有船应收租金!B1440</f>
        <v>ACACIA TAURUS</v>
      </c>
      <c r="C1498" s="82" t="str">
        <f>[2]自有船应收租金!C1440</f>
        <v>STM</v>
      </c>
      <c r="D1498" s="82" t="str">
        <f>[2]自有船应收租金!F1440</f>
        <v>第07期</v>
      </c>
      <c r="E1498" s="82" t="str">
        <f>[2]自有船应收租金!I1440</f>
        <v>2021.06.11-2021.06.26</v>
      </c>
      <c r="F1498" s="83">
        <f>[2]自有船应收租金!V1440</f>
        <v>0</v>
      </c>
      <c r="G1498" s="82">
        <f>[2]自有船应收租金!AA1440</f>
        <v>83150</v>
      </c>
      <c r="H1498" s="82">
        <f>IF([2]自有船应收租金!AB1440="","",[2]自有船应收租金!AB1440)</f>
        <v>83150.05</v>
      </c>
      <c r="I1498" s="86">
        <f>[2]自有船应收租金!Y1440</f>
        <v>0</v>
      </c>
    </row>
    <row r="1499" s="59" customFormat="1" ht="12" customHeight="1" spans="2:9">
      <c r="B1499" s="82" t="str">
        <f>[2]自有船应收租金!B1441</f>
        <v>ACACIA REI</v>
      </c>
      <c r="C1499" s="82" t="str">
        <f>[2]自有船应收租金!C1441</f>
        <v>STM</v>
      </c>
      <c r="D1499" s="82" t="str">
        <f>[2]自有船应收租金!F1441</f>
        <v>第20期</v>
      </c>
      <c r="E1499" s="82" t="str">
        <f>[2]自有船应收租金!I1441</f>
        <v>2021.06.12-2021.06.27</v>
      </c>
      <c r="F1499" s="83">
        <f>[2]自有船应收租金!V1441</f>
        <v>0</v>
      </c>
      <c r="G1499" s="82">
        <f>[2]自有船应收租金!AA1441</f>
        <v>181200</v>
      </c>
      <c r="H1499" s="82">
        <f>IF([2]自有船应收租金!AB1441="","",[2]自有船应收租金!AB1441)</f>
        <v>181200</v>
      </c>
      <c r="I1499" s="86">
        <f>[2]自有船应收租金!Y1441</f>
        <v>0</v>
      </c>
    </row>
    <row r="1500" s="59" customFormat="1" ht="12" customHeight="1" spans="2:9">
      <c r="B1500" s="82" t="str">
        <f>[2]自有船应收租金!B1442</f>
        <v>ACACIA HAWK</v>
      </c>
      <c r="C1500" s="82" t="str">
        <f>[2]自有船应收租金!C1442</f>
        <v>CMS</v>
      </c>
      <c r="D1500" s="82" t="str">
        <f>[2]自有船应收租金!F1442</f>
        <v>第83期</v>
      </c>
      <c r="E1500" s="82" t="str">
        <f>[2]自有船应收租金!I1442</f>
        <v>2021.06.11-2021.06.26</v>
      </c>
      <c r="F1500" s="83">
        <f>[2]自有船应收租金!V1442</f>
        <v>0</v>
      </c>
      <c r="G1500" s="82">
        <f>[2]自有船应收租金!AA1442</f>
        <v>105542.465753425</v>
      </c>
      <c r="H1500" s="82">
        <f>IF([2]自有船应收租金!AB1442="","",[2]自有船应收租金!AB1442)</f>
        <v>105514.98</v>
      </c>
      <c r="I1500" s="86">
        <f>[2]自有船应收租金!Y1442</f>
        <v>0</v>
      </c>
    </row>
    <row r="1501" s="59" customFormat="1" ht="12" customHeight="1" spans="2:9">
      <c r="B1501" s="82" t="str">
        <f>[2]自有船应收租金!B1443</f>
        <v>A FUJI</v>
      </c>
      <c r="C1501" s="82" t="str">
        <f>[2]自有船应收租金!C1443</f>
        <v>APL</v>
      </c>
      <c r="D1501" s="82" t="str">
        <f>[2]自有船应收租金!F1443</f>
        <v>第11期</v>
      </c>
      <c r="E1501" s="82" t="str">
        <f>[2]自有船应收租金!I1443</f>
        <v>2021.06.13-2021.06.28</v>
      </c>
      <c r="F1501" s="83">
        <f>[2]自有船应收租金!V1443</f>
        <v>-1432</v>
      </c>
      <c r="G1501" s="82">
        <f>[2]自有船应收租金!AA1443</f>
        <v>262317.58</v>
      </c>
      <c r="H1501" s="82">
        <f>IF([2]自有船应收租金!AB1443="","",[2]自有船应收租金!AB1443)</f>
        <v>260878.07</v>
      </c>
      <c r="I1501" s="86" t="str">
        <f>[2]自有船应收租金!Y1443</f>
        <v>油样检测费/船员劳务费4.14-5.26</v>
      </c>
    </row>
    <row r="1502" s="59" customFormat="1" ht="12" customHeight="1" spans="2:9">
      <c r="B1502" s="82" t="str">
        <f>[2]自有船应收租金!B1444</f>
        <v>A BOTE</v>
      </c>
      <c r="C1502" s="82" t="str">
        <f>[2]自有船应收租金!C1444</f>
        <v>TCL</v>
      </c>
      <c r="D1502" s="82" t="str">
        <f>[2]自有船应收租金!F1444</f>
        <v>第06期</v>
      </c>
      <c r="E1502" s="82" t="str">
        <f>[2]自有船应收租金!I1444</f>
        <v>2021.06.14-2021.06.29</v>
      </c>
      <c r="F1502" s="83">
        <f>[2]自有船应收租金!V1444</f>
        <v>0</v>
      </c>
      <c r="G1502" s="82">
        <f>[2]自有船应收租金!AA1444</f>
        <v>188100</v>
      </c>
      <c r="H1502" s="82">
        <f>IF([2]自有船应收租金!AB1444="","",[2]自有船应收租金!AB1444)</f>
        <v>188061.49</v>
      </c>
      <c r="I1502" s="86">
        <f>[2]自有船应收租金!Y1444</f>
        <v>0</v>
      </c>
    </row>
    <row r="1503" s="59" customFormat="1" ht="12" customHeight="1" spans="2:9">
      <c r="B1503" s="82" t="str">
        <f>[2]自有船应收租金!B1445</f>
        <v>Heung-A Jakarta </v>
      </c>
      <c r="C1503" s="82" t="str">
        <f>[2]自有船应收租金!C1445</f>
        <v>PAN</v>
      </c>
      <c r="D1503" s="82" t="str">
        <f>[2]自有船应收租金!F1445</f>
        <v>第17期</v>
      </c>
      <c r="E1503" s="82" t="str">
        <f>[2]自有船应收租金!I1445</f>
        <v>2021.06.13-2021.06.28</v>
      </c>
      <c r="F1503" s="83">
        <f>[2]自有船应收租金!V1445</f>
        <v>0</v>
      </c>
      <c r="G1503" s="82">
        <f>[2]自有船应收租金!AA1445</f>
        <v>165500</v>
      </c>
      <c r="H1503" s="82">
        <f>IF([2]自有船应收租金!AB1445="","",[2]自有船应收租金!AB1445)</f>
        <v>165472.49</v>
      </c>
      <c r="I1503" s="86">
        <f>[2]自有船应收租金!Y1445</f>
        <v>0</v>
      </c>
    </row>
    <row r="1504" s="59" customFormat="1" ht="12" customHeight="1" spans="2:9">
      <c r="B1504" s="82" t="str">
        <f>[2]自有船应收租金!B1446</f>
        <v>ACACIA MING</v>
      </c>
      <c r="C1504" s="82" t="str">
        <f>[2]自有船应收租金!C1446</f>
        <v>EAS</v>
      </c>
      <c r="D1504" s="82" t="str">
        <f>[2]自有船应收租金!F1446</f>
        <v>第07期</v>
      </c>
      <c r="E1504" s="82" t="str">
        <f>[2]自有船应收租金!I1446</f>
        <v>2021.06.14-2021.06.29</v>
      </c>
      <c r="F1504" s="83">
        <f>[2]自有船应收租金!V1446</f>
        <v>0</v>
      </c>
      <c r="G1504" s="82">
        <f>[2]自有船应收租金!AA1446</f>
        <v>123641.095890411</v>
      </c>
      <c r="H1504" s="82">
        <f>IF([2]自有船应收租金!AB1446="","",[2]自有船应收租金!AB1446)</f>
        <v>123608.62</v>
      </c>
      <c r="I1504" s="86">
        <f>[2]自有船应收租金!Y1446</f>
        <v>0</v>
      </c>
    </row>
    <row r="1505" s="59" customFormat="1" ht="12" customHeight="1" spans="2:9">
      <c r="B1505" s="82" t="str">
        <f>[2]自有船应收租金!B1447</f>
        <v>JRS CARINA</v>
      </c>
      <c r="C1505" s="82" t="str">
        <f>[2]自有船应收租金!C1447</f>
        <v>CCL</v>
      </c>
      <c r="D1505" s="82" t="str">
        <f>[2]自有船应收租金!F1447</f>
        <v>第73期</v>
      </c>
      <c r="E1505" s="82" t="str">
        <f>[2]自有船应收租金!I1447</f>
        <v>2021.06.14-2021.06.29</v>
      </c>
      <c r="F1505" s="83">
        <f>[2]自有船应收租金!V1447</f>
        <v>0</v>
      </c>
      <c r="G1505" s="82">
        <f>[2]自有船应收租金!AA1447</f>
        <v>109426.28</v>
      </c>
      <c r="H1505" s="82">
        <f>IF([2]自有船应收租金!AB1447="","",[2]自有船应收租金!AB1447)</f>
        <v>109418.8</v>
      </c>
      <c r="I1505" s="86">
        <f>[2]自有船应收租金!Y1447</f>
        <v>0</v>
      </c>
    </row>
    <row r="1506" s="59" customFormat="1" ht="12" customHeight="1" spans="2:9">
      <c r="B1506" s="82" t="str">
        <f>[2]自有船应收租金!B1448</f>
        <v>ACACIA ARIES</v>
      </c>
      <c r="C1506" s="82" t="str">
        <f>[2]自有船应收租金!C1448</f>
        <v>STM</v>
      </c>
      <c r="D1506" s="82" t="str">
        <f>[2]自有船应收租金!F1448</f>
        <v>第33期</v>
      </c>
      <c r="E1506" s="82" t="str">
        <f>[2]自有船应收租金!I1448</f>
        <v>2021.06.14-2021.06.29</v>
      </c>
      <c r="F1506" s="83">
        <f>[2]自有船应收租金!V1448</f>
        <v>0</v>
      </c>
      <c r="G1506" s="82">
        <f>[2]自有船应收租金!AA1448</f>
        <v>83150</v>
      </c>
      <c r="H1506" s="82">
        <f>IF([2]自有船应收租金!AB1448="","",[2]自有船应收租金!AB1448)</f>
        <v>83150</v>
      </c>
      <c r="I1506" s="86">
        <f>[2]自有船应收租金!Y1448</f>
        <v>0</v>
      </c>
    </row>
    <row r="1507" s="59" customFormat="1" ht="12" customHeight="1" spans="2:9">
      <c r="B1507" s="82" t="str">
        <f>[2]自有船应收租金!B1449</f>
        <v>A KIBO</v>
      </c>
      <c r="C1507" s="82" t="str">
        <f>[2]自有船应收租金!C1449</f>
        <v>GMS</v>
      </c>
      <c r="D1507" s="82" t="str">
        <f>[2]自有船应收租金!F1449</f>
        <v>第14期</v>
      </c>
      <c r="E1507" s="82" t="str">
        <f>[2]自有船应收租金!I1449</f>
        <v>2021.06.15-2021.06.30</v>
      </c>
      <c r="F1507" s="83">
        <f>[2]自有船应收租金!V1449</f>
        <v>0</v>
      </c>
      <c r="G1507" s="82">
        <f>[2]自有船应收租金!AA1449</f>
        <v>171243.75</v>
      </c>
      <c r="H1507" s="82">
        <f>IF([2]自有船应收租金!AB1449="","",[2]自有船应收租金!AB1449)</f>
        <v>171243.75</v>
      </c>
      <c r="I1507" s="86" t="str">
        <f>[2]自有船应收租金!Y1449</f>
        <v>1.25%佣金</v>
      </c>
    </row>
    <row r="1508" s="59" customFormat="1" ht="12" customHeight="1" spans="2:9">
      <c r="B1508" s="82" t="str">
        <f>[2]自有船应收租金!B1450</f>
        <v>A KINKA</v>
      </c>
      <c r="C1508" s="82" t="str">
        <f>[2]自有船应收租金!C1450</f>
        <v>SKR</v>
      </c>
      <c r="D1508" s="82" t="str">
        <f>[2]自有船应收租金!F1450</f>
        <v>第04期</v>
      </c>
      <c r="E1508" s="82" t="str">
        <f>[2]自有船应收租金!I1450</f>
        <v>2021.06.15-2021.06.30</v>
      </c>
      <c r="F1508" s="83">
        <f>[2]自有船应收租金!V1450</f>
        <v>0</v>
      </c>
      <c r="G1508" s="82">
        <f>[2]自有船应收租金!AA1450</f>
        <v>132625</v>
      </c>
      <c r="H1508" s="82">
        <f>IF([2]自有船应收租金!AB1450="","",[2]自有船应收租金!AB1450)</f>
        <v>132617.52</v>
      </c>
      <c r="I1508" s="86">
        <f>[2]自有船应收租金!Y1450</f>
        <v>0</v>
      </c>
    </row>
    <row r="1509" s="59" customFormat="1" ht="12" customHeight="1" spans="2:9">
      <c r="B1509" s="82" t="str">
        <f>[2]自有船应收租金!B1451</f>
        <v>A FUKU</v>
      </c>
      <c r="C1509" s="82" t="str">
        <f>[2]自有船应收租金!C1451</f>
        <v>TSL</v>
      </c>
      <c r="D1509" s="82" t="str">
        <f>[2]自有船应收租金!F1451</f>
        <v>第18期</v>
      </c>
      <c r="E1509" s="82" t="str">
        <f>[2]自有船应收租金!I1451</f>
        <v>2021.06.16-2021.07.01</v>
      </c>
      <c r="F1509" s="83">
        <f>[2]自有船应收租金!V1451</f>
        <v>0</v>
      </c>
      <c r="G1509" s="82">
        <f>[2]自有船应收租金!AA1451</f>
        <v>153037.5</v>
      </c>
      <c r="H1509" s="82">
        <f>IF([2]自有船应收租金!AB1451="","",[2]自有船应收租金!AB1451)</f>
        <v>153020.07</v>
      </c>
      <c r="I1509" s="86" t="str">
        <f>[2]自有船应收租金!Y1451</f>
        <v>1.25%佣金</v>
      </c>
    </row>
    <row r="1510" s="59" customFormat="1" ht="12" customHeight="1" spans="2:9">
      <c r="B1510" s="82" t="str">
        <f>[2]自有船应收租金!B1452</f>
        <v>A KOU</v>
      </c>
      <c r="C1510" s="82" t="str">
        <f>[2]自有船应收租金!C1452</f>
        <v>TSL</v>
      </c>
      <c r="D1510" s="82" t="str">
        <f>[2]自有船应收租金!F1452</f>
        <v>第07期</v>
      </c>
      <c r="E1510" s="82" t="str">
        <f>[2]自有船应收租金!I1452</f>
        <v>2021.06.16-2021.07.01</v>
      </c>
      <c r="F1510" s="83">
        <f>[2]自有船应收租金!V1452</f>
        <v>0</v>
      </c>
      <c r="G1510" s="82">
        <f>[2]自有船应收租金!AA1452</f>
        <v>172598.59</v>
      </c>
      <c r="H1510" s="82">
        <f>IF([2]自有船应收租金!AB1452="","",[2]自有船应收租金!AB1452)</f>
        <v>172581.1</v>
      </c>
      <c r="I1510" s="86" t="str">
        <f>[2]自有船应收租金!Y1452</f>
        <v>1.25%佣金</v>
      </c>
    </row>
    <row r="1511" s="59" customFormat="1" ht="12" customHeight="1" spans="2:9">
      <c r="B1511" s="82" t="str">
        <f>[2]自有船应收租金!B1453</f>
        <v>Heung-A Manila</v>
      </c>
      <c r="C1511" s="82" t="str">
        <f>[2]自有船应收租金!C1453</f>
        <v>SCP</v>
      </c>
      <c r="D1511" s="82" t="str">
        <f>[2]自有船应收租金!F1453</f>
        <v>第10期</v>
      </c>
      <c r="E1511" s="82" t="str">
        <f>[2]自有船应收租金!I1453</f>
        <v>2021.06.17-2021.07.02</v>
      </c>
      <c r="F1511" s="83">
        <f>[2]自有船应收租金!V1453</f>
        <v>-700</v>
      </c>
      <c r="G1511" s="82">
        <f>[2]自有船应收租金!AA1453</f>
        <v>4092.34534246575</v>
      </c>
      <c r="H1511" s="82">
        <f>IF([2]自有船应收租金!AB1453="","",[2]自有船应收租金!AB1453)</f>
        <v>4085.4</v>
      </c>
      <c r="I1511" s="86" t="str">
        <f>[2]自有船应收租金!Y1453</f>
        <v>1.25%佣金/劳务费V.2119W</v>
      </c>
    </row>
    <row r="1512" s="59" customFormat="1" ht="12" customHeight="1" spans="2:9">
      <c r="B1512" s="82" t="str">
        <f>[2]自有船应收租金!B1454</f>
        <v>JRS CORVUS</v>
      </c>
      <c r="C1512" s="82" t="str">
        <f>[2]自有船应收租金!C1454</f>
        <v>STM</v>
      </c>
      <c r="D1512" s="82" t="str">
        <f>[2]自有船应收租金!F1454</f>
        <v>第13期</v>
      </c>
      <c r="E1512" s="82" t="str">
        <f>[2]自有船应收租金!I1454</f>
        <v>2021.06.18-2021.07.03</v>
      </c>
      <c r="F1512" s="83">
        <f>[2]自有船应收租金!V1454</f>
        <v>0</v>
      </c>
      <c r="G1512" s="82">
        <f>[2]自有船应收租金!AA1454</f>
        <v>105700</v>
      </c>
      <c r="H1512" s="82">
        <f>IF([2]自有船应收租金!AB1454="","",[2]自有船应收租金!AB1454)</f>
        <v>105700</v>
      </c>
      <c r="I1512" s="86">
        <f>[2]自有船应收租金!Y1454</f>
        <v>0</v>
      </c>
    </row>
    <row r="1513" s="59" customFormat="1" ht="12" customHeight="1" spans="2:9">
      <c r="B1513" s="82" t="str">
        <f>[2]自有船应收租金!B1455</f>
        <v>ACACIA VIRGO</v>
      </c>
      <c r="C1513" s="82" t="str">
        <f>[2]自有船应收租金!C1455</f>
        <v>SKR</v>
      </c>
      <c r="D1513" s="82" t="str">
        <f>[2]自有船应收租金!F1455</f>
        <v>第06期</v>
      </c>
      <c r="E1513" s="82" t="str">
        <f>[2]自有船应收租金!I1455</f>
        <v>2021.06.19-2021.07.04</v>
      </c>
      <c r="F1513" s="83">
        <f>[2]自有船应收租金!V1455</f>
        <v>0</v>
      </c>
      <c r="G1513" s="82">
        <f>[2]自有船应收租金!AA1455</f>
        <v>153539.354999583</v>
      </c>
      <c r="H1513" s="82">
        <f>IF([2]自有船应收租金!AB1455="","",[2]自有船应收租金!AB1455)</f>
        <v>153531.97</v>
      </c>
      <c r="I1513" s="86" t="str">
        <f>[2]自有船应收租金!Y1455</f>
        <v>1.25%佣金/停租 平泽BV船级社检验缺陷项 2021/06/04 1100-1600LT 0.208333天</v>
      </c>
    </row>
    <row r="1514" s="59" customFormat="1" ht="12" customHeight="1" spans="2:9">
      <c r="B1514" s="82" t="str">
        <f>[2]自有船应收租金!B1456</f>
        <v>Contship Day</v>
      </c>
      <c r="C1514" s="82" t="str">
        <f>[2]自有船应收租金!C1456</f>
        <v>APL</v>
      </c>
      <c r="D1514" s="82" t="str">
        <f>[2]自有船应收租金!F1456</f>
        <v>prefinal</v>
      </c>
      <c r="E1514" s="82" t="str">
        <f>[2]自有船应收租金!I1456</f>
        <v>2021.06.19-2021.06.20</v>
      </c>
      <c r="F1514" s="83">
        <f>[2]自有船应收租金!V1456</f>
        <v>0</v>
      </c>
      <c r="G1514" s="82">
        <f>[2]自有船应收租金!AA1456</f>
        <v>4880</v>
      </c>
      <c r="H1514" s="82">
        <f>IF([2]自有船应收租金!AB1456="","",[2]自有船应收租金!AB1456)</f>
        <v>48258.3</v>
      </c>
      <c r="I1514" s="86" t="str">
        <f>[2]自有船应收租金!Y1456</f>
        <v>油样检测费</v>
      </c>
    </row>
    <row r="1515" s="59" customFormat="1" ht="12" customHeight="1" spans="2:9">
      <c r="B1515" s="82" t="str">
        <f>[2]自有船应收租金!B1457</f>
        <v>Contship Day</v>
      </c>
      <c r="C1515" s="82" t="str">
        <f>[2]自有船应收租金!C1457</f>
        <v>APL</v>
      </c>
      <c r="D1515" s="82" t="str">
        <f>[2]自有船应收租金!F1457</f>
        <v>prefinal2</v>
      </c>
      <c r="E1515" s="82" t="str">
        <f>[2]自有船应收租金!I1457</f>
        <v>2021.06.20-2021.06.20</v>
      </c>
      <c r="F1515" s="83">
        <f>[2]自有船应收租金!V1457</f>
        <v>-12716</v>
      </c>
      <c r="G1515" s="82">
        <f>[2]自有船应收租金!AA1457</f>
        <v>-52046.4461</v>
      </c>
      <c r="H1515" s="82" t="str">
        <f>IF([2]自有船应收租金!AB1457="","",[2]自有船应收租金!AB1457)</f>
        <v/>
      </c>
      <c r="I1515" s="86" t="str">
        <f>[2]自有船应收租金!Y1457</f>
        <v>油样检测费/船员劳务费5-6月</v>
      </c>
    </row>
    <row r="1516" s="59" customFormat="1" ht="12" customHeight="1" spans="2:9">
      <c r="B1516" s="82" t="str">
        <f>[2]自有船应收租金!B1458</f>
        <v>Contship Day</v>
      </c>
      <c r="C1516" s="82" t="str">
        <f>[2]自有船应收租金!C1458</f>
        <v>APL</v>
      </c>
      <c r="D1516" s="82" t="str">
        <f>[2]自有船应收租金!F1458</f>
        <v>final</v>
      </c>
      <c r="E1516" s="82" t="str">
        <f>[2]自有船应收租金!I1458</f>
        <v>2021.06.20-2021.06.20</v>
      </c>
      <c r="F1516" s="83">
        <f>[2]自有船应收租金!V1458</f>
        <v>0</v>
      </c>
      <c r="G1516" s="82">
        <f>[2]自有船应收租金!AA1458</f>
        <v>14831.51</v>
      </c>
      <c r="H1516" s="82" t="str">
        <f>IF([2]自有船应收租金!AB1458="","",[2]自有船应收租金!AB1458)</f>
        <v/>
      </c>
      <c r="I1516" s="86">
        <f>[2]自有船应收租金!Y1458</f>
        <v>0</v>
      </c>
    </row>
    <row r="1517" s="59" customFormat="1" ht="12" customHeight="1" spans="2:9">
      <c r="B1517" s="82" t="str">
        <f>[2]自有船应收租金!B1459</f>
        <v>Heung-A Singapore</v>
      </c>
      <c r="C1517" s="82" t="str">
        <f>[2]自有船应收租金!C1459</f>
        <v>SKR</v>
      </c>
      <c r="D1517" s="82" t="str">
        <f>[2]自有船应收租金!F1459</f>
        <v>第03期</v>
      </c>
      <c r="E1517" s="82" t="str">
        <f>[2]自有船应收租金!I1459</f>
        <v>2021.06.20-2021.07.05</v>
      </c>
      <c r="F1517" s="83">
        <f>[2]自有船应收租金!V1459</f>
        <v>0</v>
      </c>
      <c r="G1517" s="82">
        <f>[2]自有船应收租金!AA1459</f>
        <v>221188.59</v>
      </c>
      <c r="H1517" s="82">
        <f>IF([2]自有船应收租金!AB1459="","",[2]自有船应收租金!AB1459)</f>
        <v>221181.22</v>
      </c>
      <c r="I1517" s="86">
        <f>[2]自有船应收租金!Y1459</f>
        <v>0</v>
      </c>
    </row>
    <row r="1518" s="59" customFormat="1" ht="12" customHeight="1" spans="2:9">
      <c r="B1518" s="82" t="str">
        <f>[2]自有船应收租金!B1460</f>
        <v>LISBOA</v>
      </c>
      <c r="C1518" s="82" t="str">
        <f>[2]自有船应收租金!C1460</f>
        <v>KMTC</v>
      </c>
      <c r="D1518" s="82" t="str">
        <f>[2]自有船应收租金!F1460</f>
        <v>第08期</v>
      </c>
      <c r="E1518" s="82" t="str">
        <f>[2]自有船应收租金!I1460</f>
        <v>2021.06.21-2021.07.06</v>
      </c>
      <c r="F1518" s="83">
        <f>[2]自有船应收租金!V1460</f>
        <v>0</v>
      </c>
      <c r="G1518" s="82">
        <f>[2]自有船应收租金!AA1460</f>
        <v>119200</v>
      </c>
      <c r="H1518" s="82">
        <f>IF([2]自有船应收租金!AB1460="","",[2]自有船应收租金!AB1460)</f>
        <v>119198.06</v>
      </c>
      <c r="I1518" s="86">
        <f>[2]自有船应收租金!Y1460</f>
        <v>0</v>
      </c>
    </row>
    <row r="1519" s="59" customFormat="1" ht="12" customHeight="1" spans="2:9">
      <c r="B1519" s="82" t="str">
        <f>[2]自有船应收租金!B1461</f>
        <v>A MAKOTO</v>
      </c>
      <c r="C1519" s="82" t="str">
        <f>[2]自有船应收租金!C1461</f>
        <v>STM</v>
      </c>
      <c r="D1519" s="82" t="str">
        <f>[2]自有船应收租金!F1461</f>
        <v>第03期</v>
      </c>
      <c r="E1519" s="82" t="str">
        <f>[2]自有船应收租金!I1461</f>
        <v>2021.06.23-2021.07.08</v>
      </c>
      <c r="F1519" s="83">
        <f>[2]自有船应收租金!V1461</f>
        <v>0</v>
      </c>
      <c r="G1519" s="82">
        <f>[2]自有船应收租金!AA1461</f>
        <v>181200</v>
      </c>
      <c r="H1519" s="82">
        <f>IF([2]自有船应收租金!AB1461="","",[2]自有船应收租金!AB1461)</f>
        <v>181200</v>
      </c>
      <c r="I1519" s="86">
        <f>[2]自有船应收租金!Y1461</f>
        <v>0</v>
      </c>
    </row>
    <row r="1520" s="59" customFormat="1" ht="12" customHeight="1" spans="2:9">
      <c r="B1520" s="82" t="str">
        <f>[2]自有船应收租金!B1462</f>
        <v>A ROKU</v>
      </c>
      <c r="C1520" s="82" t="str">
        <f>[2]自有船应收租金!C1462</f>
        <v>CUL</v>
      </c>
      <c r="D1520" s="82" t="str">
        <f>[2]自有船应收租金!F1462</f>
        <v>第03期</v>
      </c>
      <c r="E1520" s="82" t="str">
        <f>[2]自有船应收租金!I1462</f>
        <v>2021.06.21-2021.07.06</v>
      </c>
      <c r="F1520" s="83">
        <f>[2]自有船应收租金!V1462</f>
        <v>0</v>
      </c>
      <c r="G1520" s="82">
        <f>[2]自有船应收租金!AA1462</f>
        <v>390591.780821918</v>
      </c>
      <c r="H1520" s="82">
        <f>IF([2]自有船应收租金!AB1462="","",[2]自有船应收租金!AB1462)</f>
        <v>390591.78</v>
      </c>
      <c r="I1520" s="86">
        <f>[2]自有船应收租金!Y1462</f>
        <v>0</v>
      </c>
    </row>
    <row r="1521" s="59" customFormat="1" ht="12" customHeight="1" spans="2:9">
      <c r="B1521" s="82" t="str">
        <f>[2]自有船应收租金!B1463</f>
        <v>A HOUOU</v>
      </c>
      <c r="C1521" s="82" t="str">
        <f>[2]自有船应收租金!C1463</f>
        <v>FESCO</v>
      </c>
      <c r="D1521" s="82" t="str">
        <f>[2]自有船应收租金!F1463</f>
        <v>第01期</v>
      </c>
      <c r="E1521" s="82" t="str">
        <f>[2]自有船应收租金!I1463</f>
        <v>2021.06.22-2021.07.07</v>
      </c>
      <c r="F1521" s="83">
        <f>[2]自有船应收租金!V1463</f>
        <v>0</v>
      </c>
      <c r="G1521" s="82">
        <f>[2]自有船应收租金!AA1463</f>
        <v>287744.75</v>
      </c>
      <c r="H1521" s="82">
        <f>IF([2]自有船应收租金!AB1463="","",[2]自有船应收租金!AB1463)</f>
        <v>287737.35</v>
      </c>
      <c r="I1521" s="86" t="str">
        <f>[2]自有船应收租金!Y1463</f>
        <v>5%佣金</v>
      </c>
    </row>
    <row r="1522" s="59" customFormat="1" ht="12" customHeight="1" spans="2:9">
      <c r="B1522" s="82" t="str">
        <f>[2]自有船应收租金!B1464</f>
        <v>ACACIA LIBRA</v>
      </c>
      <c r="C1522" s="82" t="str">
        <f>[2]自有船应收租金!C1464</f>
        <v>COSCO</v>
      </c>
      <c r="D1522" s="82" t="str">
        <f>[2]自有船应收租金!F1464</f>
        <v>第20期</v>
      </c>
      <c r="E1522" s="82" t="str">
        <f>[2]自有船应收租金!I1464</f>
        <v>2021.06.22-2021.07.07</v>
      </c>
      <c r="F1522" s="83">
        <f>[2]自有船应收租金!V1464</f>
        <v>0</v>
      </c>
      <c r="G1522" s="82">
        <f>[2]自有船应收租金!AA1464</f>
        <v>143925</v>
      </c>
      <c r="H1522" s="82">
        <f>IF([2]自有船应收租金!AB1464="","",[2]自有船应收租金!AB1464)</f>
        <v>143923.06</v>
      </c>
      <c r="I1522" s="86">
        <f>[2]自有船应收租金!Y1464</f>
        <v>0</v>
      </c>
    </row>
    <row r="1523" s="59" customFormat="1" ht="12" customHeight="1" spans="2:9">
      <c r="B1523" s="82" t="str">
        <f>[2]自有船应收租金!B1465</f>
        <v>A MIZUHO</v>
      </c>
      <c r="C1523" s="82" t="str">
        <f>[2]自有船应收租金!C1465</f>
        <v>Heung-A</v>
      </c>
      <c r="D1523" s="82" t="str">
        <f>[2]自有船应收租金!F1465</f>
        <v>第10期</v>
      </c>
      <c r="E1523" s="82" t="str">
        <f>[2]自有船应收租金!I1465</f>
        <v>2021.06.22-2021.07.07</v>
      </c>
      <c r="F1523" s="83">
        <f>[2]自有船应收租金!V1465</f>
        <v>0</v>
      </c>
      <c r="G1523" s="82">
        <f>[2]自有船应收租金!AA1465</f>
        <v>153616.438356164</v>
      </c>
      <c r="H1523" s="82">
        <f>IF([2]自有船应收租金!AB1465="","",[2]自有船应收租金!AB1465)</f>
        <v>153609.07</v>
      </c>
      <c r="I1523" s="86">
        <f>[2]自有船应收租金!Y1465</f>
        <v>0</v>
      </c>
    </row>
    <row r="1524" s="59" customFormat="1" ht="12" customHeight="1" spans="2:9">
      <c r="B1524" s="82" t="str">
        <f>[2]自有船应收租金!B1466</f>
        <v>ACACIA WA</v>
      </c>
      <c r="C1524" s="82" t="str">
        <f>[2]自有船应收租金!C1466</f>
        <v>CKL</v>
      </c>
      <c r="D1524" s="82" t="str">
        <f>[2]自有船应收租金!F1466</f>
        <v>第05期</v>
      </c>
      <c r="E1524" s="82" t="str">
        <f>[2]自有船应收租金!I1466</f>
        <v>2021.06.23-2021.07.08</v>
      </c>
      <c r="F1524" s="83">
        <f>[2]自有船应收租金!V1466</f>
        <v>0</v>
      </c>
      <c r="G1524" s="82">
        <f>[2]自有船应收租金!AA1466</f>
        <v>141310.530821918</v>
      </c>
      <c r="H1524" s="82">
        <f>IF([2]自有船应收租金!AB1466="","",[2]自有船应收租金!AB1466)</f>
        <v>141303.15</v>
      </c>
      <c r="I1524" s="86">
        <f>[2]自有船应收租金!Y1466</f>
        <v>0</v>
      </c>
    </row>
    <row r="1525" s="59" customFormat="1" ht="12" customHeight="1" spans="2:9">
      <c r="B1525" s="82" t="str">
        <f>[2]自有船应收租金!B1467</f>
        <v>A KEIGA</v>
      </c>
      <c r="C1525" s="82" t="str">
        <f>[2]自有船应收租金!C1467</f>
        <v>DBR</v>
      </c>
      <c r="D1525" s="82" t="str">
        <f>[2]自有船应收租金!F1467</f>
        <v>第13期</v>
      </c>
      <c r="E1525" s="82" t="str">
        <f>[2]自有船应收租金!I1467</f>
        <v>2021.06.23-2021.07.08</v>
      </c>
      <c r="F1525" s="83">
        <f>[2]自有船应收租金!V1467</f>
        <v>0</v>
      </c>
      <c r="G1525" s="82">
        <f>[2]自有船应收租金!AA1467</f>
        <v>97350</v>
      </c>
      <c r="H1525" s="82">
        <f>IF([2]自有船应收租金!AB1467="","",[2]自有船应收租金!AB1467)</f>
        <v>97350</v>
      </c>
      <c r="I1525" s="86">
        <f>[2]自有船应收租金!Y1467</f>
        <v>0</v>
      </c>
    </row>
    <row r="1526" s="59" customFormat="1" ht="12" customHeight="1" spans="2:9">
      <c r="B1526" s="82" t="str">
        <f>[2]自有船应收租金!B1468</f>
        <v>A HOKEN</v>
      </c>
      <c r="C1526" s="82" t="str">
        <f>[2]自有船应收租金!C1468</f>
        <v>COSCO</v>
      </c>
      <c r="D1526" s="82" t="str">
        <f>[2]自有船应收租金!F1468</f>
        <v>第02期</v>
      </c>
      <c r="E1526" s="82" t="str">
        <f>[2]自有船应收租金!I1468</f>
        <v>2021.06.24-2021.07.16</v>
      </c>
      <c r="F1526" s="83">
        <f>[2]自有船应收租金!V1468</f>
        <v>0</v>
      </c>
      <c r="G1526" s="82">
        <f>[2]自有船应收租金!AA1468</f>
        <v>254779.1275</v>
      </c>
      <c r="H1526" s="82">
        <f>IF([2]自有船应收租金!AB1468="","",[2]自有船应收租金!AB1468)</f>
        <v>254771.83</v>
      </c>
      <c r="I1526" s="86">
        <f>[2]自有船应收租金!Y1468</f>
        <v>0</v>
      </c>
    </row>
    <row r="1527" s="59" customFormat="1" ht="12" customHeight="1" spans="2:9">
      <c r="B1527" s="82" t="str">
        <f>[2]自有船应收租金!B1469</f>
        <v>A MYOKO</v>
      </c>
      <c r="C1527" s="82" t="str">
        <f>[2]自有船应收租金!C1469</f>
        <v>DBR</v>
      </c>
      <c r="D1527" s="82" t="str">
        <f>[2]自有船应收租金!F1469</f>
        <v>第09期</v>
      </c>
      <c r="E1527" s="82" t="str">
        <f>[2]自有船应收租金!I1469</f>
        <v>2021.06.24-2021.07.09</v>
      </c>
      <c r="F1527" s="83">
        <f>[2]自有船应收租金!V1469</f>
        <v>0</v>
      </c>
      <c r="G1527" s="82">
        <f>[2]自有船应收租金!AA1469</f>
        <v>97350</v>
      </c>
      <c r="H1527" s="82">
        <f>IF([2]自有船应收租金!AB1469="","",[2]自有船应收租金!AB1469)</f>
        <v>97350</v>
      </c>
      <c r="I1527" s="86">
        <f>[2]自有船应收租金!Y1469</f>
        <v>0</v>
      </c>
    </row>
    <row r="1528" s="59" customFormat="1" ht="12" customHeight="1" spans="2:9">
      <c r="B1528" s="82" t="str">
        <f>[2]自有船应收租金!B1470</f>
        <v>A Daisen</v>
      </c>
      <c r="C1528" s="82" t="str">
        <f>[2]自有船应收租金!C1470</f>
        <v>BAL</v>
      </c>
      <c r="D1528" s="82" t="str">
        <f>[2]自有船应收租金!F1470</f>
        <v>第04期</v>
      </c>
      <c r="E1528" s="82" t="str">
        <f>[2]自有船应收租金!I1470</f>
        <v>2021.06.24-2021.07.09</v>
      </c>
      <c r="F1528" s="83">
        <f>[2]自有船应收租金!V1470</f>
        <v>0</v>
      </c>
      <c r="G1528" s="82">
        <f>[2]自有船应收租金!AA1470</f>
        <v>517812</v>
      </c>
      <c r="H1528" s="82">
        <f>IF([2]自有船应收租金!AB1470="","",[2]自有船应收租金!AB1470)</f>
        <v>517779.62</v>
      </c>
      <c r="I1528" s="86" t="str">
        <f>[2]自有船应收租金!Y1470</f>
        <v>特战险</v>
      </c>
    </row>
    <row r="1529" s="59" customFormat="1" ht="12" customHeight="1" spans="2:9">
      <c r="B1529" s="82" t="str">
        <f>[2]自有船应收租金!B1471</f>
        <v>ACACIA TAURUS</v>
      </c>
      <c r="C1529" s="82" t="str">
        <f>[2]自有船应收租金!C1471</f>
        <v>STM</v>
      </c>
      <c r="D1529" s="82" t="str">
        <f>[2]自有船应收租金!F1471</f>
        <v>第08期</v>
      </c>
      <c r="E1529" s="82" t="str">
        <f>[2]自有船应收租金!I1471</f>
        <v>2021.06.26-2021.07.11</v>
      </c>
      <c r="F1529" s="83">
        <f>[2]自有船应收租金!V1471</f>
        <v>0</v>
      </c>
      <c r="G1529" s="82">
        <f>[2]自有船应收租金!AA1471</f>
        <v>83150</v>
      </c>
      <c r="H1529" s="82">
        <f>IF([2]自有船应收租金!AB1471="","",[2]自有船应收租金!AB1471)</f>
        <v>83150</v>
      </c>
      <c r="I1529" s="86">
        <f>[2]自有船应收租金!Y1471</f>
        <v>0</v>
      </c>
    </row>
    <row r="1530" s="59" customFormat="1" ht="12" customHeight="1" spans="2:9">
      <c r="B1530" s="82" t="str">
        <f>[2]自有船应收租金!B1472</f>
        <v>ACACIA REI</v>
      </c>
      <c r="C1530" s="82" t="str">
        <f>[2]自有船应收租金!C1472</f>
        <v>STM</v>
      </c>
      <c r="D1530" s="82" t="str">
        <f>[2]自有船应收租金!F1472</f>
        <v>第21期</v>
      </c>
      <c r="E1530" s="82" t="str">
        <f>[2]自有船应收租金!I1472</f>
        <v>2021.06.27-2021.07.12</v>
      </c>
      <c r="F1530" s="83">
        <f>[2]自有船应收租金!V1472</f>
        <v>0</v>
      </c>
      <c r="G1530" s="82">
        <f>[2]自有船应收租金!AA1472</f>
        <v>181200</v>
      </c>
      <c r="H1530" s="82">
        <f>IF([2]自有船应收租金!AB1472="","",[2]自有船应收租金!AB1472)</f>
        <v>181200</v>
      </c>
      <c r="I1530" s="86">
        <f>[2]自有船应收租金!Y1472</f>
        <v>0</v>
      </c>
    </row>
    <row r="1531" s="59" customFormat="1" ht="12" customHeight="1" spans="2:9">
      <c r="B1531" s="82" t="str">
        <f>[2]自有船应收租金!B1473</f>
        <v>ACACIA HAWK</v>
      </c>
      <c r="C1531" s="82" t="str">
        <f>[2]自有船应收租金!C1473</f>
        <v>CMS</v>
      </c>
      <c r="D1531" s="82" t="str">
        <f>[2]自有船应收租金!F1473</f>
        <v>第84期</v>
      </c>
      <c r="E1531" s="82" t="str">
        <f>[2]自有船应收租金!I1473</f>
        <v>2021.06.26-2021.07.11</v>
      </c>
      <c r="F1531" s="83">
        <f>[2]自有船应收租金!V1473</f>
        <v>0</v>
      </c>
      <c r="G1531" s="82">
        <f>[2]自有船应收租金!AA1473</f>
        <v>105542.465753425</v>
      </c>
      <c r="H1531" s="82">
        <f>IF([2]自有船应收租金!AB1473="","",[2]自有船应收租金!AB1473)</f>
        <v>105515.09</v>
      </c>
      <c r="I1531" s="86">
        <f>[2]自有船应收租金!Y1473</f>
        <v>0</v>
      </c>
    </row>
    <row r="1532" s="59" customFormat="1" ht="12" customHeight="1" spans="2:9">
      <c r="B1532" s="82" t="str">
        <f>[2]自有船应收租金!B1474</f>
        <v>A FUJI</v>
      </c>
      <c r="C1532" s="82" t="str">
        <f>[2]自有船应收租金!C1474</f>
        <v>APL</v>
      </c>
      <c r="D1532" s="82" t="str">
        <f>[2]自有船应收租金!F1474</f>
        <v>第12期</v>
      </c>
      <c r="E1532" s="82" t="str">
        <f>[2]自有船应收租金!I1474</f>
        <v>2021.06.28-2021.07.13</v>
      </c>
      <c r="F1532" s="83">
        <f>[2]自有船应收租金!V1474</f>
        <v>0</v>
      </c>
      <c r="G1532" s="82">
        <f>[2]自有船应收租金!AA1474</f>
        <v>261375</v>
      </c>
      <c r="H1532" s="82">
        <f>IF([2]自有船应收租金!AB1474="","",[2]自有船应收租金!AB1474)</f>
        <v>262799.62</v>
      </c>
      <c r="I1532" s="86" t="str">
        <f>[2]自有船应收租金!Y1474</f>
        <v>油样检测费</v>
      </c>
    </row>
    <row r="1533" s="59" customFormat="1" ht="12" customHeight="1" spans="2:9">
      <c r="B1533" s="82" t="str">
        <f>[2]自有船应收租金!B1475</f>
        <v>A BOTE</v>
      </c>
      <c r="C1533" s="82" t="str">
        <f>[2]自有船应收租金!C1475</f>
        <v>TCL</v>
      </c>
      <c r="D1533" s="82" t="str">
        <f>[2]自有船应收租金!F1475</f>
        <v>第07期</v>
      </c>
      <c r="E1533" s="82" t="str">
        <f>[2]自有船应收租金!I1475</f>
        <v>2021.06.29-2021.07.14</v>
      </c>
      <c r="F1533" s="83">
        <f>[2]自有船应收租金!V1475</f>
        <v>0</v>
      </c>
      <c r="G1533" s="82">
        <f>[2]自有船应收租金!AA1475</f>
        <v>182778.59479259</v>
      </c>
      <c r="H1533" s="82">
        <f>IF([2]自有船应收租金!AB1475="","",[2]自有船应收租金!AB1475)</f>
        <v>182738.71</v>
      </c>
      <c r="I1533" s="86" t="str">
        <f>[2]自有船应收租金!Y1475</f>
        <v>停租釜山机械故障 0850LT/4th JUN to 1242LT/4th JUN  0.16111天</v>
      </c>
    </row>
    <row r="1534" s="59" customFormat="1" ht="12" customHeight="1" spans="2:9">
      <c r="B1534" s="82" t="str">
        <f>[2]自有船应收租金!B1476</f>
        <v>Heung-A Jakarta </v>
      </c>
      <c r="C1534" s="82" t="str">
        <f>[2]自有船应收租金!C1476</f>
        <v>PAN</v>
      </c>
      <c r="D1534" s="82" t="str">
        <f>[2]自有船应收租金!F1476</f>
        <v>第18期</v>
      </c>
      <c r="E1534" s="82" t="str">
        <f>[2]自有船应收租金!I1476</f>
        <v>2021.06.28-2021.07.13</v>
      </c>
      <c r="F1534" s="83">
        <f>[2]自有船应收租金!V1476</f>
        <v>0</v>
      </c>
      <c r="G1534" s="82">
        <f>[2]自有船应收租金!AA1476</f>
        <v>165500</v>
      </c>
      <c r="H1534" s="82">
        <f>IF([2]自有船应收租金!AB1476="","",[2]自有船应收租金!AB1476)</f>
        <v>165472.61</v>
      </c>
      <c r="I1534" s="86">
        <f>[2]自有船应收租金!Y1476</f>
        <v>0</v>
      </c>
    </row>
    <row r="1535" s="59" customFormat="1" ht="12" customHeight="1" spans="2:9">
      <c r="B1535" s="82" t="str">
        <f>[2]自有船应收租金!B1477</f>
        <v>ACACIA MING</v>
      </c>
      <c r="C1535" s="82" t="str">
        <f>[2]自有船应收租金!C1477</f>
        <v>EAS</v>
      </c>
      <c r="D1535" s="82" t="str">
        <f>[2]自有船应收租金!F1477</f>
        <v>第08期</v>
      </c>
      <c r="E1535" s="82" t="str">
        <f>[2]自有船应收租金!I1477</f>
        <v>2021.06.29-2021.07.14</v>
      </c>
      <c r="F1535" s="83">
        <f>[2]自有船应收租金!V1477</f>
        <v>0</v>
      </c>
      <c r="G1535" s="82">
        <f>[2]自有船应收租金!AA1477</f>
        <v>123301.425890411</v>
      </c>
      <c r="H1535" s="82">
        <f>IF([2]自有船应收租金!AB1477="","",[2]自有船应收租金!AB1477)</f>
        <v>123269.07</v>
      </c>
      <c r="I1535" s="86">
        <f>[2]自有船应收租金!Y1477</f>
        <v>0</v>
      </c>
    </row>
    <row r="1536" s="59" customFormat="1" ht="12" customHeight="1" spans="2:9">
      <c r="B1536" s="82" t="str">
        <f>[2]自有船应收租金!B1478</f>
        <v>JRS CARINA</v>
      </c>
      <c r="C1536" s="82" t="str">
        <f>[2]自有船应收租金!C1478</f>
        <v>CCL</v>
      </c>
      <c r="D1536" s="82" t="str">
        <f>[2]自有船应收租金!F1478</f>
        <v>第74期</v>
      </c>
      <c r="E1536" s="82" t="str">
        <f>[2]自有船应收租金!I1478</f>
        <v>2021.06.29-2021.07.14</v>
      </c>
      <c r="F1536" s="83">
        <f>[2]自有船应收租金!V1478</f>
        <v>0</v>
      </c>
      <c r="G1536" s="82">
        <f>[2]自有船应收租金!AA1478</f>
        <v>109900</v>
      </c>
      <c r="H1536" s="82">
        <f>IF([2]自有船应收租金!AB1478="","",[2]自有船应收租金!AB1478)</f>
        <v>109892.62</v>
      </c>
      <c r="I1536" s="86">
        <f>[2]自有船应收租金!Y1478</f>
        <v>0</v>
      </c>
    </row>
    <row r="1537" s="59" customFormat="1" ht="12" customHeight="1" spans="2:9">
      <c r="B1537" s="82" t="str">
        <f>[2]自有船应收租金!B1479</f>
        <v>ACACIA ARIES</v>
      </c>
      <c r="C1537" s="82" t="str">
        <f>[2]自有船应收租金!C1479</f>
        <v>STM</v>
      </c>
      <c r="D1537" s="82" t="str">
        <f>[2]自有船应收租金!F1479</f>
        <v>第34期</v>
      </c>
      <c r="E1537" s="82" t="str">
        <f>[2]自有船应收租金!I1479</f>
        <v>2021.06.29-2021.07.14</v>
      </c>
      <c r="F1537" s="83">
        <f>[2]自有船应收租金!V1479</f>
        <v>0</v>
      </c>
      <c r="G1537" s="82">
        <f>[2]自有船应收租金!AA1479</f>
        <v>83150</v>
      </c>
      <c r="H1537" s="82">
        <f>IF([2]自有船应收租金!AB1479="","",[2]自有船应收租金!AB1479)</f>
        <v>83150</v>
      </c>
      <c r="I1537" s="86">
        <f>[2]自有船应收租金!Y1479</f>
        <v>0</v>
      </c>
    </row>
    <row r="1538" s="59" customFormat="1" ht="12" customHeight="1" spans="2:9">
      <c r="B1538" s="82" t="str">
        <f>[2]自有船应收租金!B1480</f>
        <v>A KIBO</v>
      </c>
      <c r="C1538" s="82" t="str">
        <f>[2]自有船应收租金!C1480</f>
        <v>GMS</v>
      </c>
      <c r="D1538" s="82" t="str">
        <f>[2]自有船应收租金!F1480</f>
        <v>第15期</v>
      </c>
      <c r="E1538" s="82" t="str">
        <f>[2]自有船应收租金!I1480</f>
        <v>2021.06.30-2021.07.15</v>
      </c>
      <c r="F1538" s="83">
        <f>[2]自有船应收租金!V1480</f>
        <v>-508</v>
      </c>
      <c r="G1538" s="82">
        <f>[2]自有船应收租金!AA1480</f>
        <v>171751.75</v>
      </c>
      <c r="H1538" s="82">
        <f>IF([2]自有船应收租金!AB1480="","",[2]自有船应收租金!AB1480)</f>
        <v>171243.75</v>
      </c>
      <c r="I1538" s="86" t="str">
        <f>[2]自有船应收租金!Y1480</f>
        <v>1.25%佣金/船员劳务费007S</v>
      </c>
    </row>
    <row r="1539" s="59" customFormat="1" ht="12" customHeight="1" spans="2:9">
      <c r="B1539" s="82" t="str">
        <f>[2]自有船应收租金!B1481</f>
        <v>A KINKA</v>
      </c>
      <c r="C1539" s="82" t="str">
        <f>[2]自有船应收租金!C1481</f>
        <v>SKR</v>
      </c>
      <c r="D1539" s="82" t="str">
        <f>[2]自有船应收租金!F1481</f>
        <v>第05期</v>
      </c>
      <c r="E1539" s="82" t="str">
        <f>[2]自有船应收租金!I1481</f>
        <v>2021.06.30-2021.07.15</v>
      </c>
      <c r="F1539" s="83">
        <f>[2]自有船应收租金!V1481</f>
        <v>0</v>
      </c>
      <c r="G1539" s="82">
        <f>[2]自有船应收租金!AA1481</f>
        <v>132625</v>
      </c>
      <c r="H1539" s="82">
        <f>IF([2]自有船应收租金!AB1481="","",[2]自有船应收租金!AB1481)</f>
        <v>132617.62</v>
      </c>
      <c r="I1539" s="86">
        <f>[2]自有船应收租金!Y1481</f>
        <v>0</v>
      </c>
    </row>
    <row r="1540" s="59" customFormat="1" ht="12" customHeight="1" spans="2:9">
      <c r="B1540" s="82" t="str">
        <f>[2]自有船应收租金!B1482</f>
        <v>Bremen Trader</v>
      </c>
      <c r="C1540" s="82" t="str">
        <f>[2]自有船应收租金!C1482</f>
        <v>sealand</v>
      </c>
      <c r="D1540" s="82" t="str">
        <f>[2]自有船应收租金!F1482</f>
        <v>第04期</v>
      </c>
      <c r="E1540" s="82" t="str">
        <f>[2]自有船应收租金!I1482</f>
        <v>2021.07.01-2021.08.01</v>
      </c>
      <c r="F1540" s="83">
        <f>[2]自有船应收租金!V1482</f>
        <v>0</v>
      </c>
      <c r="G1540" s="82">
        <f>[2]自有船应收租金!AA1482</f>
        <v>537168.75</v>
      </c>
      <c r="H1540" s="82">
        <f>IF([2]自有船应收租金!AB1482="","",[2]自有船应收租金!AB1482)</f>
        <v>537168.75</v>
      </c>
      <c r="I1540" s="86" t="str">
        <f>[2]自有船应收租金!Y1482</f>
        <v>油样检测</v>
      </c>
    </row>
    <row r="1541" s="59" customFormat="1" ht="12" customHeight="1" spans="2:9">
      <c r="B1541" s="82" t="str">
        <f>[2]自有船应收租金!B1483</f>
        <v>A FUKU</v>
      </c>
      <c r="C1541" s="82" t="str">
        <f>[2]自有船应收租金!C1483</f>
        <v>TSL</v>
      </c>
      <c r="D1541" s="82" t="str">
        <f>[2]自有船应收租金!F1483</f>
        <v>第19期</v>
      </c>
      <c r="E1541" s="82" t="str">
        <f>[2]自有船应收租金!I1483</f>
        <v>2021.07.01-2021.07.16</v>
      </c>
      <c r="F1541" s="83">
        <f>[2]自有船应收租金!V1483</f>
        <v>0</v>
      </c>
      <c r="G1541" s="82">
        <f>[2]自有船应收租金!AA1483</f>
        <v>154237.5</v>
      </c>
      <c r="H1541" s="82">
        <f>IF([2]自有船应收租金!AB1483="","",[2]自有船应收租金!AB1483)</f>
        <v>154220.14</v>
      </c>
      <c r="I1541" s="86" t="str">
        <f>[2]自有船应收租金!Y1483</f>
        <v>1.25%佣金</v>
      </c>
    </row>
    <row r="1542" s="59" customFormat="1" ht="12" customHeight="1" spans="2:9">
      <c r="B1542" s="82" t="str">
        <f>[2]自有船应收租金!B1484</f>
        <v>A KOU</v>
      </c>
      <c r="C1542" s="82" t="str">
        <f>[2]自有船应收租金!C1484</f>
        <v>TSL</v>
      </c>
      <c r="D1542" s="82" t="str">
        <f>[2]自有船应收租金!F1484</f>
        <v>第08期</v>
      </c>
      <c r="E1542" s="82" t="str">
        <f>[2]自有船应收租金!I1484</f>
        <v>2021.07.01-2021.07.16</v>
      </c>
      <c r="F1542" s="83">
        <f>[2]自有船应收租金!V1484</f>
        <v>-4450</v>
      </c>
      <c r="G1542" s="82">
        <f>[2]自有船应收租金!AA1484</f>
        <v>183400</v>
      </c>
      <c r="H1542" s="82">
        <f>IF([2]自有船应收租金!AB1484="","",[2]自有船应收租金!AB1484)</f>
        <v>183375.23</v>
      </c>
      <c r="I1542" s="86" t="str">
        <f>[2]自有船应收租金!Y1484</f>
        <v>1.25%佣金/v.21017-21020 劳务费</v>
      </c>
    </row>
    <row r="1543" s="59" customFormat="1" ht="12" customHeight="1" spans="2:9">
      <c r="B1543" s="82" t="str">
        <f>[2]自有船应收租金!B1485</f>
        <v>Heung-A Manila</v>
      </c>
      <c r="C1543" s="82" t="str">
        <f>[2]自有船应收租金!C1485</f>
        <v>SCP</v>
      </c>
      <c r="D1543" s="82" t="str">
        <f>[2]自有船应收租金!F1485</f>
        <v>第11期</v>
      </c>
      <c r="E1543" s="82" t="str">
        <f>[2]自有船应收租金!I1485</f>
        <v>2021.07.02-2021.07.17</v>
      </c>
      <c r="F1543" s="83">
        <f>[2]自有船应收租金!V1485</f>
        <v>0</v>
      </c>
      <c r="G1543" s="82">
        <f>[2]自有船应收租金!AA1485</f>
        <v>31296.3153424658</v>
      </c>
      <c r="H1543" s="82">
        <f>IF([2]自有船应收租金!AB1485="","",[2]自有船应收租金!AB1485)</f>
        <v>31288.93</v>
      </c>
      <c r="I1543" s="86" t="str">
        <f>[2]自有船应收租金!Y1485</f>
        <v>1.25%佣金</v>
      </c>
    </row>
    <row r="1544" s="59" customFormat="1" ht="12" customHeight="1" spans="2:9">
      <c r="B1544" s="82" t="str">
        <f>[2]自有船应收租金!B1486</f>
        <v>JRS CORVUS</v>
      </c>
      <c r="C1544" s="82" t="str">
        <f>[2]自有船应收租金!C1486</f>
        <v>STM</v>
      </c>
      <c r="D1544" s="82" t="str">
        <f>[2]自有船应收租金!F1486</f>
        <v>第14期</v>
      </c>
      <c r="E1544" s="82" t="str">
        <f>[2]自有船应收租金!I1486</f>
        <v>2021.07.03-2021.07.18</v>
      </c>
      <c r="F1544" s="83">
        <f>[2]自有船应收租金!V1486</f>
        <v>0</v>
      </c>
      <c r="G1544" s="82">
        <f>[2]自有船应收租金!AA1486</f>
        <v>105700</v>
      </c>
      <c r="H1544" s="82">
        <f>IF([2]自有船应收租金!AB1486="","",[2]自有船应收租金!AB1486)</f>
        <v>105700</v>
      </c>
      <c r="I1544" s="86">
        <f>[2]自有船应收租金!Y1486</f>
        <v>0</v>
      </c>
    </row>
    <row r="1545" s="59" customFormat="1" ht="12" customHeight="1" spans="2:9">
      <c r="B1545" s="82" t="str">
        <f>[2]自有船应收租金!B1487</f>
        <v>ACACIA VIRGO</v>
      </c>
      <c r="C1545" s="82" t="str">
        <f>[2]自有船应收租金!C1487</f>
        <v>SKR</v>
      </c>
      <c r="D1545" s="82" t="str">
        <f>[2]自有船应收租金!F1487</f>
        <v>第07期</v>
      </c>
      <c r="E1545" s="82" t="str">
        <f>[2]自有船应收租金!I1487</f>
        <v>2021.07.04-2021.07.19</v>
      </c>
      <c r="F1545" s="83">
        <f>[2]自有船应收租金!V1487</f>
        <v>0</v>
      </c>
      <c r="G1545" s="82">
        <f>[2]自有船应收租金!AA1487</f>
        <v>156231.25</v>
      </c>
      <c r="H1545" s="82">
        <f>IF([2]自有船应收租金!AB1487="","",[2]自有船应收租金!AB1487)</f>
        <v>156223.9</v>
      </c>
      <c r="I1545" s="86" t="str">
        <f>[2]自有船应收租金!Y1487</f>
        <v>1.25%佣金</v>
      </c>
    </row>
    <row r="1546" s="59" customFormat="1" ht="12" customHeight="1" spans="2:9">
      <c r="B1546" s="82" t="str">
        <f>[2]自有船应收租金!B1488</f>
        <v>Heung-A Singapore</v>
      </c>
      <c r="C1546" s="82" t="str">
        <f>[2]自有船应收租金!C1488</f>
        <v>SKR</v>
      </c>
      <c r="D1546" s="82" t="str">
        <f>[2]自有船应收租金!F1488</f>
        <v>第04期</v>
      </c>
      <c r="E1546" s="82" t="str">
        <f>[2]自有船应收租金!I1488</f>
        <v>2021.07.05-2021.07.20</v>
      </c>
      <c r="F1546" s="83">
        <f>[2]自有船应收租金!V1488</f>
        <v>0</v>
      </c>
      <c r="G1546" s="82">
        <f>[2]自有船应收租金!AA1488</f>
        <v>245211.41</v>
      </c>
      <c r="H1546" s="82">
        <f>IF([2]自有船应收租金!AB1488="","",[2]自有船应收租金!AB1488)</f>
        <v>245204.03</v>
      </c>
      <c r="I1546" s="86">
        <f>[2]自有船应收租金!Y1488</f>
        <v>0</v>
      </c>
    </row>
    <row r="1547" s="59" customFormat="1" ht="12" customHeight="1" spans="2:9">
      <c r="B1547" s="82" t="str">
        <f>[2]自有船应收租金!B1489</f>
        <v>LISBOA</v>
      </c>
      <c r="C1547" s="82" t="str">
        <f>[2]自有船应收租金!C1489</f>
        <v>KMTC</v>
      </c>
      <c r="D1547" s="82" t="str">
        <f>[2]自有船应收租金!F1489</f>
        <v>第09期</v>
      </c>
      <c r="E1547" s="82" t="str">
        <f>[2]自有船应收租金!I1489</f>
        <v>2021.07.06-2021.07.21</v>
      </c>
      <c r="F1547" s="83">
        <f>[2]自有船应收租金!V1489</f>
        <v>0</v>
      </c>
      <c r="G1547" s="82">
        <f>[2]自有船应收租金!AA1489</f>
        <v>119200</v>
      </c>
      <c r="H1547" s="82">
        <f>IF([2]自有船应收租金!AB1489="","",[2]自有船应收租金!AB1489)</f>
        <v>119198.07</v>
      </c>
      <c r="I1547" s="86">
        <f>[2]自有船应收租金!Y1489</f>
        <v>0</v>
      </c>
    </row>
    <row r="1548" s="59" customFormat="1" ht="12" customHeight="1" spans="2:9">
      <c r="B1548" s="82" t="str">
        <f>[2]自有船应收租金!B1490</f>
        <v>A MAKOTO</v>
      </c>
      <c r="C1548" s="82" t="str">
        <f>[2]自有船应收租金!C1490</f>
        <v>STM</v>
      </c>
      <c r="D1548" s="82" t="str">
        <f>[2]自有船应收租金!F1490</f>
        <v>第04期</v>
      </c>
      <c r="E1548" s="82" t="str">
        <f>[2]自有船应收租金!I1490</f>
        <v>2021.07.08-2021.07.23</v>
      </c>
      <c r="F1548" s="83">
        <f>[2]自有船应收租金!V1490</f>
        <v>0</v>
      </c>
      <c r="G1548" s="82">
        <f>[2]自有船应收租金!AA1490</f>
        <v>181200</v>
      </c>
      <c r="H1548" s="82">
        <f>IF([2]自有船应收租金!AB1490="","",[2]自有船应收租金!AB1490)</f>
        <v>181200</v>
      </c>
      <c r="I1548" s="86">
        <f>[2]自有船应收租金!Y1490</f>
        <v>0</v>
      </c>
    </row>
    <row r="1549" s="59" customFormat="1" ht="12" customHeight="1" spans="2:9">
      <c r="B1549" s="82" t="str">
        <f>[2]自有船应收租金!B1491</f>
        <v>A ROKU</v>
      </c>
      <c r="C1549" s="82" t="str">
        <f>[2]自有船应收租金!C1491</f>
        <v>CUL</v>
      </c>
      <c r="D1549" s="82" t="str">
        <f>[2]自有船应收租金!F1491</f>
        <v>第04期</v>
      </c>
      <c r="E1549" s="82" t="str">
        <f>[2]自有船应收租金!I1491</f>
        <v>2021.07.06-2021.07.21</v>
      </c>
      <c r="F1549" s="83">
        <f>[2]自有船应收租金!V1491</f>
        <v>0</v>
      </c>
      <c r="G1549" s="82">
        <f>[2]自有船应收租金!AA1491</f>
        <v>390591.780821918</v>
      </c>
      <c r="H1549" s="82">
        <f>IF([2]自有船应收租金!AB1491="","",[2]自有船应收租金!AB1491)</f>
        <v>390591.78</v>
      </c>
      <c r="I1549" s="86">
        <f>[2]自有船应收租金!Y1491</f>
        <v>0</v>
      </c>
    </row>
    <row r="1550" s="59" customFormat="1" ht="12" customHeight="1" spans="2:9">
      <c r="B1550" s="82" t="str">
        <f>[2]自有船应收租金!B1492</f>
        <v>A HOUOU</v>
      </c>
      <c r="C1550" s="82" t="str">
        <f>[2]自有船应收租金!C1492</f>
        <v>FESCO</v>
      </c>
      <c r="D1550" s="82" t="str">
        <f>[2]自有船应收租金!F1492</f>
        <v>第02期</v>
      </c>
      <c r="E1550" s="82" t="str">
        <f>[2]自有船应收租金!I1492</f>
        <v>2021.07.07-2021.07.22</v>
      </c>
      <c r="F1550" s="83">
        <f>[2]自有船应收租金!V1492</f>
        <v>0</v>
      </c>
      <c r="G1550" s="82">
        <f>[2]自有船应收租金!AA1492</f>
        <v>431321.1375</v>
      </c>
      <c r="H1550" s="82">
        <f>IF([2]自有船应收租金!AB1492="","",[2]自有船应收租金!AB1492)</f>
        <v>431313.81</v>
      </c>
      <c r="I1550" s="86" t="str">
        <f>[2]自有船应收租金!Y1492</f>
        <v>5%佣金</v>
      </c>
    </row>
    <row r="1551" s="59" customFormat="1" ht="12" customHeight="1" spans="2:9">
      <c r="B1551" s="82" t="str">
        <f>[2]自有船应收租金!B1493</f>
        <v>ACACIA LIBRA</v>
      </c>
      <c r="C1551" s="82" t="str">
        <f>[2]自有船应收租金!C1493</f>
        <v>COSCO</v>
      </c>
      <c r="D1551" s="82" t="str">
        <f>[2]自有船应收租金!F1493</f>
        <v>第21期</v>
      </c>
      <c r="E1551" s="82" t="str">
        <f>[2]自有船应收租金!I1493</f>
        <v>2021.07.07-2021.07.22</v>
      </c>
      <c r="F1551" s="83">
        <f>[2]自有船应收租金!V1493</f>
        <v>0</v>
      </c>
      <c r="G1551" s="82">
        <f>[2]自有船应收租金!AA1493</f>
        <v>143925</v>
      </c>
      <c r="H1551" s="82">
        <f>IF([2]自有船应收租金!AB1493="","",[2]自有船应收租金!AB1493)</f>
        <v>143923.07</v>
      </c>
      <c r="I1551" s="86">
        <f>[2]自有船应收租金!Y1493</f>
        <v>0</v>
      </c>
    </row>
    <row r="1552" s="59" customFormat="1" ht="12" customHeight="1" spans="2:9">
      <c r="B1552" s="82" t="str">
        <f>[2]自有船应收租金!B1494</f>
        <v>A MIZUHO</v>
      </c>
      <c r="C1552" s="82" t="str">
        <f>[2]自有船应收租金!C1494</f>
        <v>Heung-A</v>
      </c>
      <c r="D1552" s="82" t="str">
        <f>[2]自有船应收租金!F1494</f>
        <v>第11期</v>
      </c>
      <c r="E1552" s="82" t="str">
        <f>[2]自有船应收租金!I1494</f>
        <v>2021.07.07-2021.07.22</v>
      </c>
      <c r="F1552" s="83">
        <f>[2]自有船应收租金!V1494</f>
        <v>0</v>
      </c>
      <c r="G1552" s="82">
        <f>[2]自有船应收租金!AA1494</f>
        <v>153616.438356164</v>
      </c>
      <c r="H1552" s="82">
        <f>IF([2]自有船应收租金!AB1494="","",[2]自有船应收租金!AB1494)</f>
        <v>153609.05</v>
      </c>
      <c r="I1552" s="86">
        <f>[2]自有船应收租金!Y1494</f>
        <v>0</v>
      </c>
    </row>
    <row r="1553" s="59" customFormat="1" ht="12" customHeight="1" spans="2:9">
      <c r="B1553" s="82" t="str">
        <f>[2]自有船应收租金!B1495</f>
        <v>ACACIA WA</v>
      </c>
      <c r="C1553" s="82" t="str">
        <f>[2]自有船应收租金!C1495</f>
        <v>CKL</v>
      </c>
      <c r="D1553" s="82" t="str">
        <f>[2]自有船应收租金!F1495</f>
        <v>第06期</v>
      </c>
      <c r="E1553" s="82" t="str">
        <f>[2]自有船应收租金!I1495</f>
        <v>2021.07.08-2021.07.23</v>
      </c>
      <c r="F1553" s="83">
        <f>[2]自有船应收租金!V1495</f>
        <v>0</v>
      </c>
      <c r="G1553" s="82">
        <f>[2]自有船应收租金!AA1495</f>
        <v>141310.530821918</v>
      </c>
      <c r="H1553" s="82">
        <f>IF([2]自有船应收租金!AB1495="","",[2]自有船应收租金!AB1495)</f>
        <v>141303.17</v>
      </c>
      <c r="I1553" s="86">
        <f>[2]自有船应收租金!Y1495</f>
        <v>0</v>
      </c>
    </row>
    <row r="1554" s="59" customFormat="1" ht="12" customHeight="1" spans="2:9">
      <c r="B1554" s="82" t="str">
        <f>[2]自有船应收租金!B1496</f>
        <v>A KEIGA</v>
      </c>
      <c r="C1554" s="82" t="str">
        <f>[2]自有船应收租金!C1496</f>
        <v>DBR</v>
      </c>
      <c r="D1554" s="82" t="str">
        <f>[2]自有船应收租金!F1496</f>
        <v>prefinal</v>
      </c>
      <c r="E1554" s="82" t="str">
        <f>[2]自有船应收租金!I1496</f>
        <v>2021.07.08-2021.07.24</v>
      </c>
      <c r="F1554" s="83">
        <f>[2]自有船应收租金!V1496</f>
        <v>-24930</v>
      </c>
      <c r="G1554" s="82">
        <f>[2]自有船应收租金!AA1496</f>
        <v>8249.56258461539</v>
      </c>
      <c r="H1554" s="82">
        <f>IF([2]自有船应收租金!AB1496="","",[2]自有船应收租金!AB1496)</f>
        <v>8249.56</v>
      </c>
      <c r="I1554" s="86" t="str">
        <f>[2]自有船应收租金!Y1496</f>
        <v>劳务费V.2117-2129</v>
      </c>
    </row>
    <row r="1555" s="59" customFormat="1" ht="12" customHeight="1" spans="2:9">
      <c r="B1555" s="82" t="str">
        <f>[2]自有船应收租金!B1497</f>
        <v>A KEIGA</v>
      </c>
      <c r="C1555" s="82" t="str">
        <f>[2]自有船应收租金!C1497</f>
        <v>DBR</v>
      </c>
      <c r="D1555" s="82" t="str">
        <f>[2]自有船应收租金!F1497</f>
        <v>final</v>
      </c>
      <c r="E1555" s="82" t="str">
        <f>[2]自有船应收租金!I1497</f>
        <v>2021.07.08-2021.07.24</v>
      </c>
      <c r="F1555" s="83">
        <f>[2]自有船应收租金!V1497</f>
        <v>0</v>
      </c>
      <c r="G1555" s="82">
        <f>[2]自有船应收租金!AA1497</f>
        <v>1390.77</v>
      </c>
      <c r="H1555" s="82">
        <f>IF([2]自有船应收租金!AB1497="","",[2]自有船应收租金!AB1497)</f>
        <v>1390.77</v>
      </c>
      <c r="I1555" s="86">
        <f>[2]自有船应收租金!Y1497</f>
        <v>0</v>
      </c>
    </row>
    <row r="1556" s="59" customFormat="1" ht="12" customHeight="1" spans="2:9">
      <c r="B1556" s="82" t="str">
        <f>[2]自有船应收租金!B1498</f>
        <v>A MYOKO</v>
      </c>
      <c r="C1556" s="82" t="str">
        <f>[2]自有船应收租金!C1498</f>
        <v>DBR</v>
      </c>
      <c r="D1556" s="82" t="str">
        <f>[2]自有船应收租金!F1498</f>
        <v>第10期</v>
      </c>
      <c r="E1556" s="82" t="str">
        <f>[2]自有船应收租金!I1498</f>
        <v>2021.07.09-2021.07.24</v>
      </c>
      <c r="F1556" s="83">
        <f>[2]自有船应收租金!V1498</f>
        <v>0</v>
      </c>
      <c r="G1556" s="82">
        <f>[2]自有船应收租金!AA1498</f>
        <v>97350</v>
      </c>
      <c r="H1556" s="82">
        <f>IF([2]自有船应收租金!AB1498="","",[2]自有船应收租金!AB1498)</f>
        <v>97350</v>
      </c>
      <c r="I1556" s="86">
        <f>[2]自有船应收租金!Y1498</f>
        <v>0</v>
      </c>
    </row>
    <row r="1557" s="59" customFormat="1" ht="12" customHeight="1" spans="2:9">
      <c r="B1557" s="82" t="str">
        <f>[2]自有船应收租金!B1499</f>
        <v>A Daisen</v>
      </c>
      <c r="C1557" s="82" t="str">
        <f>[2]自有船应收租金!C1499</f>
        <v>BAL</v>
      </c>
      <c r="D1557" s="82" t="str">
        <f>[2]自有船应收租金!F1499</f>
        <v>prefinal</v>
      </c>
      <c r="E1557" s="82" t="str">
        <f>[2]自有船应收租金!I1499</f>
        <v>2021.07.09-2021.07.20</v>
      </c>
      <c r="F1557" s="83">
        <f>[2]自有船应收租金!V1499</f>
        <v>-890</v>
      </c>
      <c r="G1557" s="82">
        <f>[2]自有船应收租金!AA1499</f>
        <v>227627.5</v>
      </c>
      <c r="H1557" s="82">
        <f>IF([2]自有船应收租金!AB1499="","",[2]自有船应收租金!AB1499)</f>
        <v>227595.24</v>
      </c>
      <c r="I1557" s="86" t="str">
        <f>[2]自有船应收租金!Y1499</f>
        <v>鹿特丹船员劳务费</v>
      </c>
    </row>
    <row r="1558" s="59" customFormat="1" ht="12" customHeight="1" spans="2:9">
      <c r="B1558" s="82" t="str">
        <f>[2]自有船应收租金!B1500</f>
        <v>A Daisen</v>
      </c>
      <c r="C1558" s="82" t="str">
        <f>[2]自有船应收租金!C1500</f>
        <v>BAL</v>
      </c>
      <c r="D1558" s="82" t="str">
        <f>[2]自有船应收租金!F1500</f>
        <v>prefinal2</v>
      </c>
      <c r="E1558" s="82" t="str">
        <f>[2]自有船应收租金!I1500</f>
        <v>2021.07.09-2021.07.20</v>
      </c>
      <c r="F1558" s="83">
        <f>[2]自有船应收租金!V1500</f>
        <v>0</v>
      </c>
      <c r="G1558" s="82">
        <f>[2]自有船应收租金!AA1500</f>
        <v>-1007.47639999997</v>
      </c>
      <c r="H1558" s="82" t="str">
        <f>IF([2]自有船应收租金!AB1500="","",[2]自有船应收租金!AB1500)</f>
        <v/>
      </c>
      <c r="I1558" s="86" t="str">
        <f>[2]自有船应收租金!Y1500</f>
        <v>停租船舶失去动力5月19日1400-5月21日0218</v>
      </c>
    </row>
    <row r="1559" s="59" customFormat="1" ht="12" customHeight="1" spans="2:9">
      <c r="B1559" s="82" t="str">
        <f>[2]自有船应收租金!B1501</f>
        <v>A Daisen</v>
      </c>
      <c r="C1559" s="82" t="str">
        <f>[2]自有船应收租金!C1501</f>
        <v>BAL</v>
      </c>
      <c r="D1559" s="82" t="str">
        <f>[2]自有船应收租金!F1501</f>
        <v>final</v>
      </c>
      <c r="E1559" s="82" t="str">
        <f>[2]自有船应收租金!I1501</f>
        <v>2021.07.09-2021.07.20</v>
      </c>
      <c r="F1559" s="83">
        <f>[2]自有船应收租金!V1501</f>
        <v>0</v>
      </c>
      <c r="G1559" s="82">
        <f>[2]自有船应收租金!AA1501</f>
        <v>5000</v>
      </c>
      <c r="H1559" s="82" t="str">
        <f>IF([2]自有船应收租金!AB1501="","",[2]自有船应收租金!AB1501)</f>
        <v/>
      </c>
      <c r="I1559" s="86">
        <f>[2]自有船应收租金!Y1501</f>
        <v>0</v>
      </c>
    </row>
    <row r="1560" s="59" customFormat="1" ht="12" customHeight="1" spans="2:9">
      <c r="B1560" s="82" t="str">
        <f>[2]自有船应收租金!B1502</f>
        <v>ACACIA TAURUS</v>
      </c>
      <c r="C1560" s="82" t="str">
        <f>[2]自有船应收租金!C1502</f>
        <v>STM</v>
      </c>
      <c r="D1560" s="82" t="str">
        <f>[2]自有船应收租金!F1502</f>
        <v>第09期</v>
      </c>
      <c r="E1560" s="82" t="str">
        <f>[2]自有船应收租金!I1502</f>
        <v>2021.07.11-2021.07.26</v>
      </c>
      <c r="F1560" s="83">
        <f>[2]自有船应收租金!V1502</f>
        <v>0</v>
      </c>
      <c r="G1560" s="82">
        <f>[2]自有船应收租金!AA1502</f>
        <v>83150</v>
      </c>
      <c r="H1560" s="82">
        <f>IF([2]自有船应收租金!AB1502="","",[2]自有船应收租金!AB1502)</f>
        <v>83150</v>
      </c>
      <c r="I1560" s="86">
        <f>[2]自有船应收租金!Y1502</f>
        <v>0</v>
      </c>
    </row>
    <row r="1561" s="59" customFormat="1" ht="12" customHeight="1" spans="2:9">
      <c r="B1561" s="82" t="str">
        <f>[2]自有船应收租金!B1503</f>
        <v>ACACIA HAWK</v>
      </c>
      <c r="C1561" s="82" t="str">
        <f>[2]自有船应收租金!C1503</f>
        <v>CMS</v>
      </c>
      <c r="D1561" s="82" t="str">
        <f>[2]自有船应收租金!F1503</f>
        <v>第85期</v>
      </c>
      <c r="E1561" s="82" t="str">
        <f>[2]自有船应收租金!I1503</f>
        <v>2021.07.11-2021.07.26</v>
      </c>
      <c r="F1561" s="83">
        <f>[2]自有船应收租金!V1503</f>
        <v>0</v>
      </c>
      <c r="G1561" s="82">
        <f>[2]自有船应收租金!AA1503</f>
        <v>105542.465753425</v>
      </c>
      <c r="H1561" s="82">
        <f>IF([2]自有船应收租金!AB1503="","",[2]自有船应收租金!AB1503)</f>
        <v>105515.13</v>
      </c>
      <c r="I1561" s="86">
        <f>[2]自有船应收租金!Y1503</f>
        <v>0</v>
      </c>
    </row>
    <row r="1562" s="59" customFormat="1" ht="12" customHeight="1" spans="2:9">
      <c r="B1562" s="82" t="str">
        <f>[2]自有船应收租金!B1504</f>
        <v>ACACIA REI</v>
      </c>
      <c r="C1562" s="82" t="str">
        <f>[2]自有船应收租金!C1504</f>
        <v>STM</v>
      </c>
      <c r="D1562" s="82" t="str">
        <f>[2]自有船应收租金!F1504</f>
        <v>第22期</v>
      </c>
      <c r="E1562" s="82" t="str">
        <f>[2]自有船应收租金!I1504</f>
        <v>2021.07.12-2021.07.27</v>
      </c>
      <c r="F1562" s="83">
        <f>[2]自有船应收租金!V1504</f>
        <v>0</v>
      </c>
      <c r="G1562" s="82">
        <f>[2]自有船应收租金!AA1504</f>
        <v>181200</v>
      </c>
      <c r="H1562" s="82">
        <f>IF([2]自有船应收租金!AB1504="","",[2]自有船应收租金!AB1504)</f>
        <v>181200</v>
      </c>
      <c r="I1562" s="86">
        <f>[2]自有船应收租金!Y1504</f>
        <v>0</v>
      </c>
    </row>
    <row r="1563" s="59" customFormat="1" ht="12" customHeight="1" spans="2:9">
      <c r="B1563" s="82" t="str">
        <f>[2]自有船应收租金!B1505</f>
        <v>A FUJI</v>
      </c>
      <c r="C1563" s="82" t="str">
        <f>[2]自有船应收租金!C1505</f>
        <v>APL</v>
      </c>
      <c r="D1563" s="82" t="str">
        <f>[2]自有船应收租金!F1505</f>
        <v>第13期</v>
      </c>
      <c r="E1563" s="82" t="str">
        <f>[2]自有船应收租金!I1505</f>
        <v>2021.07.13-2021.07.28</v>
      </c>
      <c r="F1563" s="83">
        <f>[2]自有船应收租金!V1505</f>
        <v>-1344</v>
      </c>
      <c r="G1563" s="82">
        <f>[2]自有船应收租金!AA1505</f>
        <v>6632.8</v>
      </c>
      <c r="H1563" s="82">
        <f>IF([2]自有船应收租金!AB1505="","",[2]自有船应收租金!AB1505)</f>
        <v>5281.46</v>
      </c>
      <c r="I1563" s="86" t="str">
        <f>[2]自有船应收租金!Y1505</f>
        <v>油样检测费/船员劳务费5.29-7.09</v>
      </c>
    </row>
    <row r="1564" s="59" customFormat="1" ht="12" customHeight="1" spans="2:9">
      <c r="B1564" s="82" t="str">
        <f>[2]自有船应收租金!B1506</f>
        <v>Contship Day</v>
      </c>
      <c r="C1564" s="82" t="str">
        <f>[2]自有船应收租金!C1506</f>
        <v>CKL</v>
      </c>
      <c r="D1564" s="82" t="str">
        <f>[2]自有船应收租金!F1506</f>
        <v>第01期</v>
      </c>
      <c r="E1564" s="82" t="str">
        <f>[2]自有船应收租金!I1506</f>
        <v>2021.07.13-2021.07.28</v>
      </c>
      <c r="F1564" s="83">
        <f>[2]自有船应收租金!V1506</f>
        <v>0</v>
      </c>
      <c r="G1564" s="82">
        <f>[2]自有船应收租金!AA1506</f>
        <v>178350</v>
      </c>
      <c r="H1564" s="82">
        <f>IF([2]自有船应收租金!AB1506="","",[2]自有船应收租金!AB1506)</f>
        <v>177742.7</v>
      </c>
      <c r="I1564" s="86" t="str">
        <f>[2]自有船应收租金!Y1506</f>
        <v>1.25%佣金</v>
      </c>
    </row>
    <row r="1565" s="59" customFormat="1" ht="12" customHeight="1" spans="2:9">
      <c r="B1565" s="82" t="str">
        <f>[2]自有船应收租金!B1507</f>
        <v>Heung-A Jakarta </v>
      </c>
      <c r="C1565" s="82" t="str">
        <f>[2]自有船应收租金!C1507</f>
        <v>PAN</v>
      </c>
      <c r="D1565" s="82" t="str">
        <f>[2]自有船应收租金!F1507</f>
        <v>第19期</v>
      </c>
      <c r="E1565" s="82" t="str">
        <f>[2]自有船应收租金!I1507</f>
        <v>2021.07.13-2021.07.28</v>
      </c>
      <c r="F1565" s="83">
        <f>[2]自有船应收租金!V1507</f>
        <v>0</v>
      </c>
      <c r="G1565" s="82">
        <f>[2]自有船应收租金!AA1507</f>
        <v>165500</v>
      </c>
      <c r="H1565" s="82">
        <f>IF([2]自有船应收租金!AB1507="","",[2]自有船应收租金!AB1507)</f>
        <v>165472.66</v>
      </c>
      <c r="I1565" s="86">
        <f>[2]自有船应收租金!Y1507</f>
        <v>0</v>
      </c>
    </row>
    <row r="1566" s="59" customFormat="1" ht="12" customHeight="1" spans="2:9">
      <c r="B1566" s="82" t="str">
        <f>[2]自有船应收租金!B1508</f>
        <v>A BOTE</v>
      </c>
      <c r="C1566" s="82" t="str">
        <f>[2]自有船应收租金!C1508</f>
        <v>TCL</v>
      </c>
      <c r="D1566" s="82" t="str">
        <f>[2]自有船应收租金!F1508</f>
        <v>第08期</v>
      </c>
      <c r="E1566" s="82" t="str">
        <f>[2]自有船应收租金!I1508</f>
        <v>2021.07.14-2021.07.29</v>
      </c>
      <c r="F1566" s="83">
        <f>[2]自有船应收租金!V1508</f>
        <v>0</v>
      </c>
      <c r="G1566" s="82">
        <f>[2]自有船应收租金!AA1508</f>
        <v>177297.71</v>
      </c>
      <c r="H1566" s="82">
        <f>IF([2]自有船应收租金!AB1508="","",[2]自有船应收租金!AB1508)</f>
        <v>177257.85</v>
      </c>
      <c r="I1566" s="86" t="str">
        <f>[2]自有船应收租金!Y1508</f>
        <v>停租太仓电罗经未稳 6.26 2200-6.27 1312 LT 0.63333天</v>
      </c>
    </row>
    <row r="1567" s="59" customFormat="1" ht="12" customHeight="1" spans="2:9">
      <c r="B1567" s="82" t="str">
        <f>[2]自有船应收租金!B1509</f>
        <v>ACACIA MING</v>
      </c>
      <c r="C1567" s="82" t="str">
        <f>[2]自有船应收租金!C1509</f>
        <v>EAS</v>
      </c>
      <c r="D1567" s="82" t="str">
        <f>[2]自有船应收租金!F1509</f>
        <v>第09期</v>
      </c>
      <c r="E1567" s="82" t="str">
        <f>[2]自有船应收租金!I1509</f>
        <v>2021.07.14-2021.07.29</v>
      </c>
      <c r="F1567" s="83">
        <f>[2]自有船应收租金!V1509</f>
        <v>0</v>
      </c>
      <c r="G1567" s="82">
        <f>[2]自有船应收租金!AA1509</f>
        <v>123641.095890411</v>
      </c>
      <c r="H1567" s="82">
        <f>IF([2]自有船应收租金!AB1509="","",[2]自有船应收租金!AB1509)</f>
        <v>123641.1</v>
      </c>
      <c r="I1567" s="86">
        <f>[2]自有船应收租金!Y1509</f>
        <v>0</v>
      </c>
    </row>
    <row r="1568" s="59" customFormat="1" ht="12" customHeight="1" spans="2:9">
      <c r="B1568" s="82" t="str">
        <f>[2]自有船应收租金!B1510</f>
        <v>JRS CARINA</v>
      </c>
      <c r="C1568" s="82" t="str">
        <f>[2]自有船应收租金!C1510</f>
        <v>CCL</v>
      </c>
      <c r="D1568" s="82" t="str">
        <f>[2]自有船应收租金!F1510</f>
        <v>第75期</v>
      </c>
      <c r="E1568" s="82" t="str">
        <f>[2]自有船应收租金!I1510</f>
        <v>2021.07.14-2021.07.29</v>
      </c>
      <c r="F1568" s="83">
        <f>[2]自有船应收租金!V1510</f>
        <v>0</v>
      </c>
      <c r="G1568" s="82">
        <f>[2]自有船应收租金!AA1510</f>
        <v>109697.45</v>
      </c>
      <c r="H1568" s="82">
        <f>IF([2]自有船应收租金!AB1510="","",[2]自有船应收租金!AB1510)</f>
        <v>109690.18</v>
      </c>
      <c r="I1568" s="86">
        <f>[2]自有船应收租金!Y1510</f>
        <v>0</v>
      </c>
    </row>
    <row r="1569" s="59" customFormat="1" ht="12" customHeight="1" spans="2:9">
      <c r="B1569" s="82" t="str">
        <f>[2]自有船应收租金!B1511</f>
        <v>ACACIA ARIES</v>
      </c>
      <c r="C1569" s="82" t="str">
        <f>[2]自有船应收租金!C1511</f>
        <v>STM</v>
      </c>
      <c r="D1569" s="82" t="str">
        <f>[2]自有船应收租金!F1511</f>
        <v>第35期</v>
      </c>
      <c r="E1569" s="82" t="str">
        <f>[2]自有船应收租金!I1511</f>
        <v>2021.07.14-2021.07.29</v>
      </c>
      <c r="F1569" s="83">
        <f>[2]自有船应收租金!V1511</f>
        <v>0</v>
      </c>
      <c r="G1569" s="82">
        <f>[2]自有船应收租金!AA1511</f>
        <v>83150</v>
      </c>
      <c r="H1569" s="82">
        <f>IF([2]自有船应收租金!AB1511="","",[2]自有船应收租金!AB1511)</f>
        <v>83150</v>
      </c>
      <c r="I1569" s="86">
        <f>[2]自有船应收租金!Y1511</f>
        <v>0</v>
      </c>
    </row>
    <row r="1570" s="59" customFormat="1" ht="12" customHeight="1" spans="2:9">
      <c r="B1570" s="82" t="str">
        <f>[2]自有船应收租金!B1512</f>
        <v>A KIBO</v>
      </c>
      <c r="C1570" s="82" t="str">
        <f>[2]自有船应收租金!C1512</f>
        <v>GMS</v>
      </c>
      <c r="D1570" s="82" t="str">
        <f>[2]自有船应收租金!F1512</f>
        <v>第16期</v>
      </c>
      <c r="E1570" s="82" t="str">
        <f>[2]自有船应收租金!I1512</f>
        <v>2021.07.15-2021.07.30</v>
      </c>
      <c r="F1570" s="83">
        <f>[2]自有船应收租金!V1512</f>
        <v>-548</v>
      </c>
      <c r="G1570" s="82">
        <f>[2]自有船应收租金!AA1512</f>
        <v>171791.75</v>
      </c>
      <c r="H1570" s="82">
        <f>IF([2]自有船应收租金!AB1512="","",[2]自有船应收租金!AB1512)</f>
        <v>171791.75</v>
      </c>
      <c r="I1570" s="86" t="str">
        <f>[2]自有船应收租金!Y1512</f>
        <v>1.25%佣金/船员劳务费008S</v>
      </c>
    </row>
    <row r="1571" s="59" customFormat="1" ht="12" customHeight="1" spans="2:9">
      <c r="B1571" s="82" t="str">
        <f>[2]自有船应收租金!B1513</f>
        <v>A KINKA</v>
      </c>
      <c r="C1571" s="82" t="str">
        <f>[2]自有船应收租金!C1513</f>
        <v>SKR</v>
      </c>
      <c r="D1571" s="82" t="str">
        <f>[2]自有船应收租金!F1513</f>
        <v>prefinal</v>
      </c>
      <c r="E1571" s="82" t="str">
        <f>[2]自有船应收租金!I1513</f>
        <v>2021.07.15-2021.07.28</v>
      </c>
      <c r="F1571" s="83">
        <f>[2]自有船应收租金!V1513</f>
        <v>0</v>
      </c>
      <c r="G1571" s="82">
        <f>[2]自有船应收租金!AA1513</f>
        <v>-30484.7080833333</v>
      </c>
      <c r="H1571" s="82">
        <f>IF([2]自有船应收租金!AB1513="","",[2]自有船应收租金!AB1513)</f>
        <v>-30484.68</v>
      </c>
      <c r="I1571" s="86">
        <f>[2]自有船应收租金!Y1513</f>
        <v>0</v>
      </c>
    </row>
    <row r="1572" s="59" customFormat="1" ht="12" customHeight="1" spans="2:9">
      <c r="B1572" s="82" t="str">
        <f>[2]自有船应收租金!B1514</f>
        <v>A KINKA</v>
      </c>
      <c r="C1572" s="82" t="str">
        <f>[2]自有船应收租金!C1514</f>
        <v>SKR</v>
      </c>
      <c r="D1572" s="82" t="str">
        <f>[2]自有船应收租金!F1514</f>
        <v>final</v>
      </c>
      <c r="E1572" s="82" t="str">
        <f>[2]自有船应收租金!I1514</f>
        <v>2021.07.15-2021.07.28</v>
      </c>
      <c r="F1572" s="83">
        <f>[2]自有船应收租金!V1514</f>
        <v>0</v>
      </c>
      <c r="G1572" s="82">
        <f>[2]自有船应收租金!AA1514</f>
        <v>-1619.66</v>
      </c>
      <c r="H1572" s="82" t="str">
        <f>IF([2]自有船应收租金!AB1514="","",[2]自有船应收租金!AB1514)</f>
        <v>租家在XINXIA10期扣除</v>
      </c>
      <c r="I1572" s="86">
        <f>[2]自有船应收租金!Y1514</f>
        <v>0</v>
      </c>
    </row>
    <row r="1573" s="59" customFormat="1" ht="12" customHeight="1" spans="2:9">
      <c r="B1573" s="82" t="str">
        <f>[2]自有船应收租金!B1515</f>
        <v>A HOKEN</v>
      </c>
      <c r="C1573" s="82" t="str">
        <f>[2]自有船应收租金!C1515</f>
        <v>COSCO</v>
      </c>
      <c r="D1573" s="82" t="str">
        <f>[2]自有船应收租金!F1515</f>
        <v>第03期</v>
      </c>
      <c r="E1573" s="82" t="str">
        <f>[2]自有船应收租金!I1515</f>
        <v>2021.07.16-2021.08.01</v>
      </c>
      <c r="F1573" s="83">
        <f>[2]自有船应收租金!V1515</f>
        <v>0</v>
      </c>
      <c r="G1573" s="82">
        <f>[2]自有船应收租金!AA1515</f>
        <v>182185.6625</v>
      </c>
      <c r="H1573" s="82">
        <f>IF([2]自有船应收租金!AB1515="","",[2]自有船应收租金!AB1515)</f>
        <v>182178.33</v>
      </c>
      <c r="I1573" s="86" t="str">
        <f>[2]自有船应收租金!Y1515</f>
        <v>停租日本上船船员威海核酸检测06.13 0915-1600LT 0.28125天</v>
      </c>
    </row>
    <row r="1574" s="59" customFormat="1" ht="12" customHeight="1" spans="2:9">
      <c r="B1574" s="82" t="str">
        <f>[2]自有船应收租金!B1516</f>
        <v>A FUKU</v>
      </c>
      <c r="C1574" s="82" t="str">
        <f>[2]自有船应收租金!C1516</f>
        <v>TSL</v>
      </c>
      <c r="D1574" s="82" t="str">
        <f>[2]自有船应收租金!F1516</f>
        <v>第20期</v>
      </c>
      <c r="E1574" s="82" t="str">
        <f>[2]自有船应收租金!I1516</f>
        <v>2021.07.16-2021.08.01</v>
      </c>
      <c r="F1574" s="83">
        <f>[2]自有船应收租金!V1516</f>
        <v>0</v>
      </c>
      <c r="G1574" s="82">
        <f>[2]自有船应收租金!AA1516</f>
        <v>163240</v>
      </c>
      <c r="H1574" s="82">
        <f>IF([2]自有船应收租金!AB1516="","",[2]自有船应收租金!AB1516)</f>
        <v>163222.68</v>
      </c>
      <c r="I1574" s="86" t="str">
        <f>[2]自有船应收租金!Y1516</f>
        <v>1.25%佣金</v>
      </c>
    </row>
    <row r="1575" s="59" customFormat="1" ht="12" customHeight="1" spans="2:9">
      <c r="B1575" s="82" t="str">
        <f>[2]自有船应收租金!B1517</f>
        <v>A KOU</v>
      </c>
      <c r="C1575" s="82" t="str">
        <f>[2]自有船应收租金!C1517</f>
        <v>TSL</v>
      </c>
      <c r="D1575" s="82" t="str">
        <f>[2]自有船应收租金!F1517</f>
        <v>第09期</v>
      </c>
      <c r="E1575" s="82" t="str">
        <f>[2]自有船应收租金!I1517</f>
        <v>2021.07.16-2021.08.01</v>
      </c>
      <c r="F1575" s="83">
        <f>[2]自有船应收租金!V1517</f>
        <v>0</v>
      </c>
      <c r="G1575" s="82">
        <f>[2]自有船应收租金!AA1517</f>
        <v>189600</v>
      </c>
      <c r="H1575" s="82">
        <f>IF([2]自有船应收租金!AB1517="","",[2]自有船应收租金!AB1517)</f>
        <v>189592.67</v>
      </c>
      <c r="I1575" s="86" t="str">
        <f>[2]自有船应收租金!Y1517</f>
        <v>1.25%佣金</v>
      </c>
    </row>
    <row r="1576" s="59" customFormat="1" ht="12" customHeight="1" spans="2:9">
      <c r="B1576" s="82" t="str">
        <f>[2]自有船应收租金!B1518</f>
        <v>Heung-A Manila</v>
      </c>
      <c r="C1576" s="82" t="str">
        <f>[2]自有船应收租金!C1518</f>
        <v>SCP</v>
      </c>
      <c r="D1576" s="82" t="str">
        <f>[2]自有船应收租金!F1518</f>
        <v>第12期</v>
      </c>
      <c r="E1576" s="82" t="str">
        <f>[2]自有船应收租金!I1518</f>
        <v>2021.07.17-2021.08.01</v>
      </c>
      <c r="F1576" s="83">
        <f>[2]自有船应收租金!V1518</f>
        <v>-800</v>
      </c>
      <c r="G1576" s="82">
        <f>[2]自有船应收租金!AA1518</f>
        <v>-35952.1046575342</v>
      </c>
      <c r="H1576" s="82">
        <f>IF([2]自有船应收租金!AB1518="","",[2]自有船应收租金!AB1518)</f>
        <v>-35952.1</v>
      </c>
      <c r="I1576" s="86" t="str">
        <f>[2]自有船应收租金!Y1518</f>
        <v>1.25%佣金/劳务费V.2119W-2124W</v>
      </c>
    </row>
    <row r="1577" s="59" customFormat="1" ht="12" customHeight="1" spans="2:9">
      <c r="B1577" s="82" t="str">
        <f>[2]自有船应收租金!B1519</f>
        <v>JRS CORVUS</v>
      </c>
      <c r="C1577" s="82" t="str">
        <f>[2]自有船应收租金!C1519</f>
        <v>STM</v>
      </c>
      <c r="D1577" s="82" t="str">
        <f>[2]自有船应收租金!F1519</f>
        <v>第15期</v>
      </c>
      <c r="E1577" s="82" t="str">
        <f>[2]自有船应收租金!I1519</f>
        <v>2021.07.18-2021.08.02</v>
      </c>
      <c r="F1577" s="83">
        <f>[2]自有船应收租金!V1519</f>
        <v>0</v>
      </c>
      <c r="G1577" s="82">
        <f>[2]自有船应收租金!AA1519</f>
        <v>-29410.6666666667</v>
      </c>
      <c r="H1577" s="82">
        <f>IF([2]自有船应收租金!AB1519="","",[2]自有船应收租金!AB1519)</f>
        <v>-29410.67</v>
      </c>
      <c r="I1577" s="86" t="str">
        <f>[2]自有船应收租金!Y1519</f>
        <v>停租严重故障2021/4/25  8:35:00-2021/5/18  8:42:00 16天</v>
      </c>
    </row>
    <row r="1578" s="59" customFormat="1" ht="12" customHeight="1" spans="2:9">
      <c r="B1578" s="82" t="str">
        <f>[2]自有船应收租金!B1520</f>
        <v>ACACIA VIRGO</v>
      </c>
      <c r="C1578" s="82" t="str">
        <f>[2]自有船应收租金!C1520</f>
        <v>SKR</v>
      </c>
      <c r="D1578" s="82" t="str">
        <f>[2]自有船应收租金!F1520</f>
        <v>第08期</v>
      </c>
      <c r="E1578" s="82" t="str">
        <f>[2]自有船应收租金!I1520</f>
        <v>2021.07.19-2021.08.03</v>
      </c>
      <c r="F1578" s="83">
        <f>[2]自有船应收租金!V1520</f>
        <v>0</v>
      </c>
      <c r="G1578" s="82">
        <f>[2]自有船应收租金!AA1520</f>
        <v>156231.25</v>
      </c>
      <c r="H1578" s="82">
        <f>IF([2]自有船应收租金!AB1520="","",[2]自有船应收租金!AB1520)</f>
        <v>156223.94</v>
      </c>
      <c r="I1578" s="86" t="str">
        <f>[2]自有船应收租金!Y1520</f>
        <v>1.25%佣金</v>
      </c>
    </row>
    <row r="1579" s="59" customFormat="1" ht="12" customHeight="1" spans="2:9">
      <c r="B1579" s="82" t="str">
        <f>[2]自有船应收租金!B1521</f>
        <v>A XINXIA</v>
      </c>
      <c r="C1579" s="82" t="str">
        <f>[2]自有船应收租金!C1521</f>
        <v>SKR</v>
      </c>
      <c r="D1579" s="82" t="str">
        <f>[2]自有船应收租金!F1521</f>
        <v>第01期</v>
      </c>
      <c r="E1579" s="82" t="str">
        <f>[2]自有船应收租金!I1521</f>
        <v>2021.07.19-2021.08.03</v>
      </c>
      <c r="F1579" s="83">
        <f>[2]自有船应收租金!V1521</f>
        <v>0</v>
      </c>
      <c r="G1579" s="82">
        <f>[2]自有船应收租金!AA1521</f>
        <v>293250</v>
      </c>
      <c r="H1579" s="82">
        <f>IF([2]自有船应收租金!AB1521="","",[2]自有船应收租金!AB1521)</f>
        <v>293242.7</v>
      </c>
      <c r="I1579" s="86">
        <f>[2]自有船应收租金!Y1521</f>
        <v>0</v>
      </c>
    </row>
    <row r="1580" s="59" customFormat="1" ht="12" customHeight="1" spans="2:9">
      <c r="B1580" s="82" t="str">
        <f>[2]自有船应收租金!B1522</f>
        <v>Heung-A Singapore</v>
      </c>
      <c r="C1580" s="82" t="str">
        <f>[2]自有船应收租金!C1522</f>
        <v>SKR</v>
      </c>
      <c r="D1580" s="82" t="str">
        <f>[2]自有船应收租金!F1522</f>
        <v>第05期</v>
      </c>
      <c r="E1580" s="82" t="str">
        <f>[2]自有船应收租金!I1522</f>
        <v>2021.07.20-2021.08.04</v>
      </c>
      <c r="F1580" s="83">
        <f>[2]自有船应收租金!V1522</f>
        <v>0</v>
      </c>
      <c r="G1580" s="82">
        <f>[2]自有船应收租金!AA1522</f>
        <v>233200</v>
      </c>
      <c r="H1580" s="82">
        <f>IF([2]自有船应收租金!AB1522="","",[2]自有船应收租金!AB1522)</f>
        <v>233192.69</v>
      </c>
      <c r="I1580" s="86">
        <f>[2]自有船应收租金!Y1522</f>
        <v>0</v>
      </c>
    </row>
    <row r="1581" s="59" customFormat="1" ht="12" customHeight="1" spans="2:9">
      <c r="B1581" s="82" t="str">
        <f>[2]自有船应收租金!B1523</f>
        <v>A Daisen</v>
      </c>
      <c r="C1581" s="82" t="str">
        <f>[2]自有船应收租金!C1523</f>
        <v>CUL</v>
      </c>
      <c r="D1581" s="82" t="str">
        <f>[2]自有船应收租金!F1523</f>
        <v>第01期</v>
      </c>
      <c r="E1581" s="82" t="str">
        <f>[2]自有船应收租金!I1523</f>
        <v>2021.07.20-2021.08.04</v>
      </c>
      <c r="F1581" s="83">
        <f>[2]自有船应收租金!V1523</f>
        <v>0</v>
      </c>
      <c r="G1581" s="82">
        <f>[2]自有船应收租金!AA1523</f>
        <v>1125900</v>
      </c>
      <c r="H1581" s="82">
        <f>IF([2]自有船应收租金!AB1523="","",[2]自有船应收租金!AB1523)</f>
        <v>1125900</v>
      </c>
      <c r="I1581" s="86">
        <f>[2]自有船应收租金!Y1523</f>
        <v>0</v>
      </c>
    </row>
    <row r="1582" s="59" customFormat="1" ht="12" customHeight="1" spans="2:9">
      <c r="B1582" s="82" t="str">
        <f>[2]自有船应收租金!B1524</f>
        <v>LISBOA</v>
      </c>
      <c r="C1582" s="82" t="str">
        <f>[2]自有船应收租金!C1524</f>
        <v>KMTC</v>
      </c>
      <c r="D1582" s="82" t="str">
        <f>[2]自有船应收租金!F1524</f>
        <v>第10期</v>
      </c>
      <c r="E1582" s="82" t="str">
        <f>[2]自有船应收租金!I1524</f>
        <v>2021.07.21-2021.08.05</v>
      </c>
      <c r="F1582" s="83">
        <f>[2]自有船应收租金!V1524</f>
        <v>0</v>
      </c>
      <c r="G1582" s="82">
        <f>[2]自有船应收租金!AA1524</f>
        <v>119200</v>
      </c>
      <c r="H1582" s="82">
        <f>IF([2]自有船应收租金!AB1524="","",[2]自有船应收租金!AB1524)</f>
        <v>119198.07</v>
      </c>
      <c r="I1582" s="86">
        <f>[2]自有船应收租金!Y1524</f>
        <v>0</v>
      </c>
    </row>
    <row r="1583" s="59" customFormat="1" ht="12" customHeight="1" spans="2:9">
      <c r="B1583" s="82" t="str">
        <f>[2]自有船应收租金!B1525</f>
        <v>A MAKOTO</v>
      </c>
      <c r="C1583" s="82" t="str">
        <f>[2]自有船应收租金!C1525</f>
        <v>STM</v>
      </c>
      <c r="D1583" s="82" t="str">
        <f>[2]自有船应收租金!F1525</f>
        <v>第05期</v>
      </c>
      <c r="E1583" s="82" t="str">
        <f>[2]自有船应收租金!I1525</f>
        <v>2021.07.23-2021.08.07</v>
      </c>
      <c r="F1583" s="83">
        <f>[2]自有船应收租金!V1525</f>
        <v>0</v>
      </c>
      <c r="G1583" s="82">
        <f>[2]自有船应收租金!AA1525</f>
        <v>181200</v>
      </c>
      <c r="H1583" s="82">
        <f>IF([2]自有船应收租金!AB1525="","",[2]自有船应收租金!AB1525)</f>
        <v>181200</v>
      </c>
      <c r="I1583" s="86">
        <f>[2]自有船应收租金!Y1525</f>
        <v>0</v>
      </c>
    </row>
    <row r="1584" s="59" customFormat="1" ht="12" customHeight="1" spans="2:9">
      <c r="B1584" s="82" t="str">
        <f>[2]自有船应收租金!B1526</f>
        <v>A ROKU</v>
      </c>
      <c r="C1584" s="82" t="str">
        <f>[2]自有船应收租金!C1526</f>
        <v>CUL</v>
      </c>
      <c r="D1584" s="82" t="str">
        <f>[2]自有船应收租金!F1526</f>
        <v>第05期</v>
      </c>
      <c r="E1584" s="82" t="str">
        <f>[2]自有船应收租金!I1526</f>
        <v>2021.07.21-2021.08.05</v>
      </c>
      <c r="F1584" s="83">
        <f>[2]自有船应收租金!V1526</f>
        <v>0</v>
      </c>
      <c r="G1584" s="82">
        <f>[2]自有船应收租金!AA1526</f>
        <v>390591.780821918</v>
      </c>
      <c r="H1584" s="82">
        <f>IF([2]自有船应收租金!AB1526="","",[2]自有船应收租金!AB1526)</f>
        <v>390591.78</v>
      </c>
      <c r="I1584" s="86">
        <f>[2]自有船应收租金!Y1526</f>
        <v>0</v>
      </c>
    </row>
    <row r="1585" s="59" customFormat="1" ht="12" customHeight="1" spans="2:9">
      <c r="B1585" s="82" t="str">
        <f>[2]自有船应收租金!B1527</f>
        <v>A HOUOU</v>
      </c>
      <c r="C1585" s="82" t="str">
        <f>[2]自有船应收租金!C1527</f>
        <v>FESCO</v>
      </c>
      <c r="D1585" s="82" t="str">
        <f>[2]自有船应收租金!F1527</f>
        <v>第03期</v>
      </c>
      <c r="E1585" s="82" t="str">
        <f>[2]自有船应收租金!I1527</f>
        <v>2021.07.22-2021.08.06</v>
      </c>
      <c r="F1585" s="83">
        <f>[2]自有船应收租金!V1527</f>
        <v>0</v>
      </c>
      <c r="G1585" s="82">
        <f>[2]自有船应收租金!AA1527</f>
        <v>287744.75</v>
      </c>
      <c r="H1585" s="82">
        <f>IF([2]自有船应收租金!AB1527="","",[2]自有船应收租金!AB1527)</f>
        <v>287737.49</v>
      </c>
      <c r="I1585" s="86" t="str">
        <f>[2]自有船应收租金!Y1527</f>
        <v>5%佣金</v>
      </c>
    </row>
    <row r="1586" s="59" customFormat="1" ht="12" customHeight="1" spans="2:9">
      <c r="B1586" s="82" t="str">
        <f>[2]自有船应收租金!B1528</f>
        <v>ACACIA LIBRA</v>
      </c>
      <c r="C1586" s="82" t="str">
        <f>[2]自有船应收租金!C1528</f>
        <v>COSCO</v>
      </c>
      <c r="D1586" s="82" t="str">
        <f>[2]自有船应收租金!F1528</f>
        <v>第22期</v>
      </c>
      <c r="E1586" s="82" t="str">
        <f>[2]自有船应收租金!I1528</f>
        <v>2021.07.22-2021.08.06</v>
      </c>
      <c r="F1586" s="83">
        <f>[2]自有船应收租金!V1528</f>
        <v>-2531.32753368299</v>
      </c>
      <c r="G1586" s="82">
        <f>[2]自有船应收租金!AA1528</f>
        <v>143224.650033683</v>
      </c>
      <c r="H1586" s="82">
        <f>IF([2]自有船应收租金!AB1528="","",[2]自有船应收租金!AB1528)</f>
        <v>143222.72</v>
      </c>
      <c r="I1586" s="86" t="str">
        <f>[2]自有船应收租金!Y1528</f>
        <v>停租上海主机故障(221.06.24 0215-0945 0.3125天）/船员劳务费05月</v>
      </c>
    </row>
    <row r="1587" s="59" customFormat="1" ht="12" customHeight="1" spans="2:9">
      <c r="B1587" s="82" t="str">
        <f>[2]自有船应收租金!B1529</f>
        <v>A MIZUHO</v>
      </c>
      <c r="C1587" s="82" t="str">
        <f>[2]自有船应收租金!C1529</f>
        <v>Heung-A</v>
      </c>
      <c r="D1587" s="82" t="str">
        <f>[2]自有船应收租金!F1529</f>
        <v>第12期</v>
      </c>
      <c r="E1587" s="82" t="str">
        <f>[2]自有船应收租金!I1529</f>
        <v>2021.07.22-2021.08.06</v>
      </c>
      <c r="F1587" s="83">
        <f>[2]自有船应收租金!V1529</f>
        <v>0</v>
      </c>
      <c r="G1587" s="82">
        <f>[2]自有船应收租金!AA1529</f>
        <v>153616.438356164</v>
      </c>
      <c r="H1587" s="82">
        <f>IF([2]自有船应收租金!AB1529="","",[2]自有船应收租金!AB1529)</f>
        <v>153609.17</v>
      </c>
      <c r="I1587" s="86">
        <f>[2]自有船应收租金!Y1529</f>
        <v>0</v>
      </c>
    </row>
    <row r="1588" s="59" customFormat="1" ht="12" customHeight="1" spans="2:9">
      <c r="B1588" s="82" t="str">
        <f>[2]自有船应收租金!B1530</f>
        <v>ACACIA WA</v>
      </c>
      <c r="C1588" s="82" t="str">
        <f>[2]自有船应收租金!C1530</f>
        <v>CKL</v>
      </c>
      <c r="D1588" s="82" t="str">
        <f>[2]自有船应收租金!F1530</f>
        <v>第07期</v>
      </c>
      <c r="E1588" s="82" t="str">
        <f>[2]自有船应收租金!I1530</f>
        <v>2021.07.23-2021.08.07</v>
      </c>
      <c r="F1588" s="83">
        <f>[2]自有船应收租金!V1530</f>
        <v>0</v>
      </c>
      <c r="G1588" s="82">
        <f>[2]自有船应收租金!AA1530</f>
        <v>141310.530821918</v>
      </c>
      <c r="H1588" s="82">
        <f>IF([2]自有船应收租金!AB1530="","",[2]自有船应收租金!AB1530)</f>
        <v>141303.23</v>
      </c>
      <c r="I1588" s="86">
        <f>[2]自有船应收租金!Y1530</f>
        <v>0</v>
      </c>
    </row>
    <row r="1589" s="59" customFormat="1" ht="12" customHeight="1" spans="2:9">
      <c r="B1589" s="82" t="str">
        <f>[2]自有船应收租金!B1531</f>
        <v>A MYOKO</v>
      </c>
      <c r="C1589" s="82" t="str">
        <f>[2]自有船应收租金!C1531</f>
        <v>DBR</v>
      </c>
      <c r="D1589" s="82" t="str">
        <f>[2]自有船应收租金!F1531</f>
        <v>PREFINAL</v>
      </c>
      <c r="E1589" s="82" t="str">
        <f>[2]自有船应收租金!I1531</f>
        <v>2021.07.24-2021.08.16</v>
      </c>
      <c r="F1589" s="83">
        <f>[2]自有船应收租金!V1531</f>
        <v>-21775</v>
      </c>
      <c r="G1589" s="82">
        <f>[2]自有船应收租金!AA1531</f>
        <v>-16170.48356</v>
      </c>
      <c r="H1589" s="82">
        <f>IF([2]自有船应收租金!AB1531="","",[2]自有船应收租金!AB1531)</f>
        <v>-16170.48</v>
      </c>
      <c r="I1589" s="86" t="str">
        <f>[2]自有船应收租金!Y1531</f>
        <v>船员劳务费v.2122-2124-2126-2128-2130-2132/向租家收取轻油银行手续费</v>
      </c>
    </row>
    <row r="1590" s="59" customFormat="1" ht="12" customHeight="1" spans="2:9">
      <c r="B1590" s="82" t="str">
        <f>[2]自有船应收租金!B1532</f>
        <v>A MYOKO</v>
      </c>
      <c r="C1590" s="82" t="str">
        <f>[2]自有船应收租金!C1532</f>
        <v>DBR</v>
      </c>
      <c r="D1590" s="82" t="str">
        <f>[2]自有船应收租金!F1532</f>
        <v>FINAL</v>
      </c>
      <c r="E1590" s="82" t="str">
        <f>[2]自有船应收租金!I1532</f>
        <v>2021.07.24-2021.08.16</v>
      </c>
      <c r="F1590" s="83">
        <f>[2]自有船应收租金!V1532</f>
        <v>0</v>
      </c>
      <c r="G1590" s="82">
        <f>[2]自有船应收租金!AA1532</f>
        <v>2000</v>
      </c>
      <c r="H1590" s="82">
        <f>IF([2]自有船应收租金!AB1532="","",[2]自有船应收租金!AB1532)</f>
        <v>2000</v>
      </c>
      <c r="I1590" s="86">
        <f>[2]自有船应收租金!Y1532</f>
        <v>0</v>
      </c>
    </row>
    <row r="1591" s="59" customFormat="1" ht="12" customHeight="1" spans="2:9">
      <c r="B1591" s="82" t="str">
        <f>[2]自有船应收租金!B1533</f>
        <v>A KEIGA</v>
      </c>
      <c r="C1591" s="82" t="str">
        <f>[2]自有船应收租金!C1533</f>
        <v>TFL</v>
      </c>
      <c r="D1591" s="82" t="str">
        <f>[2]自有船应收租金!F1533</f>
        <v>deposit</v>
      </c>
      <c r="E1591" s="82">
        <f>[2]自有船应收租金!I1533</f>
        <v>0</v>
      </c>
      <c r="F1591" s="83">
        <f>[2]自有船应收租金!V1533</f>
        <v>0</v>
      </c>
      <c r="G1591" s="82">
        <f>[2]自有船应收租金!AA1533</f>
        <v>240000</v>
      </c>
      <c r="H1591" s="82">
        <f>IF([2]自有船应收租金!AB1533="","",[2]自有船应收租金!AB1533)</f>
        <v>240000</v>
      </c>
      <c r="I1591" s="86">
        <f>[2]自有船应收租金!Y1533</f>
        <v>0</v>
      </c>
    </row>
    <row r="1592" s="59" customFormat="1" ht="12" customHeight="1" spans="2:9">
      <c r="B1592" s="82" t="str">
        <f>[2]自有船应收租金!B1534</f>
        <v>A KEIGA</v>
      </c>
      <c r="C1592" s="82" t="str">
        <f>[2]自有船应收租金!C1534</f>
        <v>TFL</v>
      </c>
      <c r="D1592" s="82" t="str">
        <f>[2]自有船应收租金!F1534</f>
        <v>第01期</v>
      </c>
      <c r="E1592" s="82" t="str">
        <f>[2]自有船应收租金!I1534</f>
        <v>2021.07.24-2021.08.08</v>
      </c>
      <c r="F1592" s="83">
        <f>[2]自有船应收租金!V1534</f>
        <v>0</v>
      </c>
      <c r="G1592" s="82">
        <f>[2]自有船应收租金!AA1534</f>
        <v>240750</v>
      </c>
      <c r="H1592" s="82">
        <f>IF([2]自有船应收租金!AB1534="","",[2]自有船应收租金!AB1534)</f>
        <v>240750</v>
      </c>
      <c r="I1592" s="86">
        <f>[2]自有船应收租金!Y1534</f>
        <v>0</v>
      </c>
    </row>
    <row r="1593" s="59" customFormat="1" ht="12" customHeight="1" spans="2:9">
      <c r="B1593" s="82" t="str">
        <f>[2]自有船应收租金!B1535</f>
        <v>ACACIA TAURUS</v>
      </c>
      <c r="C1593" s="82" t="str">
        <f>[2]自有船应收租金!C1535</f>
        <v>STM</v>
      </c>
      <c r="D1593" s="82" t="str">
        <f>[2]自有船应收租金!F1535</f>
        <v>第10期</v>
      </c>
      <c r="E1593" s="82" t="str">
        <f>[2]自有船应收租金!I1535</f>
        <v>2021.07.26-2021.08.10</v>
      </c>
      <c r="F1593" s="83">
        <f>[2]自有船应收租金!V1535</f>
        <v>0</v>
      </c>
      <c r="G1593" s="82">
        <f>[2]自有船应收租金!AA1535</f>
        <v>83150</v>
      </c>
      <c r="H1593" s="82">
        <f>IF([2]自有船应收租金!AB1535="","",[2]自有船应收租金!AB1535)</f>
        <v>83150</v>
      </c>
      <c r="I1593" s="86">
        <f>[2]自有船应收租金!Y1535</f>
        <v>0</v>
      </c>
    </row>
    <row r="1594" s="59" customFormat="1" ht="12" customHeight="1" spans="2:9">
      <c r="B1594" s="82" t="str">
        <f>[2]自有船应收租金!B1536</f>
        <v>ACACIA REI</v>
      </c>
      <c r="C1594" s="82" t="str">
        <f>[2]自有船应收租金!C1536</f>
        <v>STM</v>
      </c>
      <c r="D1594" s="82" t="str">
        <f>[2]自有船应收租金!F1536</f>
        <v>第23期</v>
      </c>
      <c r="E1594" s="82" t="str">
        <f>[2]自有船应收租金!I1536</f>
        <v>2021.07.27-2021.08.11</v>
      </c>
      <c r="F1594" s="83">
        <f>[2]自有船应收租金!V1536</f>
        <v>0</v>
      </c>
      <c r="G1594" s="82">
        <f>[2]自有船应收租金!AA1536</f>
        <v>181200</v>
      </c>
      <c r="H1594" s="82">
        <f>IF([2]自有船应收租金!AB1536="","",[2]自有船应收租金!AB1536)</f>
        <v>181200</v>
      </c>
      <c r="I1594" s="86">
        <f>[2]自有船应收租金!Y1536</f>
        <v>0</v>
      </c>
    </row>
    <row r="1595" s="59" customFormat="1" ht="12" customHeight="1" spans="2:9">
      <c r="B1595" s="82" t="str">
        <f>[2]自有船应收租金!B1537</f>
        <v>A FUJI</v>
      </c>
      <c r="C1595" s="82" t="str">
        <f>[2]自有船应收租金!C1537</f>
        <v>TFS</v>
      </c>
      <c r="D1595" s="82" t="str">
        <f>[2]自有船应收租金!F1537</f>
        <v>deposit</v>
      </c>
      <c r="E1595" s="82">
        <f>[2]自有船应收租金!I1537</f>
        <v>0</v>
      </c>
      <c r="F1595" s="83">
        <f>[2]自有船应收租金!V1537</f>
        <v>0</v>
      </c>
      <c r="G1595" s="82">
        <f>[2]自有船应收租金!AA1537</f>
        <v>2610000</v>
      </c>
      <c r="H1595" s="82">
        <f>IF([2]自有船应收租金!AB1537="","",[2]自有船应收租金!AB1537)</f>
        <v>2610000</v>
      </c>
      <c r="I1595" s="86">
        <f>[2]自有船应收租金!Y1537</f>
        <v>0</v>
      </c>
    </row>
    <row r="1596" s="59" customFormat="1" ht="12" customHeight="1" spans="2:9">
      <c r="B1596" s="82" t="str">
        <f>[2]自有船应收租金!B1538</f>
        <v>ACACIA HAWK</v>
      </c>
      <c r="C1596" s="82" t="str">
        <f>[2]自有船应收租金!C1538</f>
        <v>CMS</v>
      </c>
      <c r="D1596" s="82" t="str">
        <f>[2]自有船应收租金!F1538</f>
        <v>第86期</v>
      </c>
      <c r="E1596" s="82" t="str">
        <f>[2]自有船应收租金!I1538</f>
        <v>2021.07.26-2021.08.10</v>
      </c>
      <c r="F1596" s="83">
        <f>[2]自有船应收租金!V1538</f>
        <v>0</v>
      </c>
      <c r="G1596" s="82">
        <f>[2]自有船应收租金!AA1538</f>
        <v>105542.465753425</v>
      </c>
      <c r="H1596" s="82">
        <f>IF([2]自有船应收租金!AB1538="","",[2]自有船应收租金!AB1538)</f>
        <v>105515.17</v>
      </c>
      <c r="I1596" s="86">
        <f>[2]自有船应收租金!Y1538</f>
        <v>0</v>
      </c>
    </row>
    <row r="1597" s="59" customFormat="1" ht="12" customHeight="1" spans="2:9">
      <c r="B1597" s="82" t="str">
        <f>[2]自有船应收租金!B1539</f>
        <v>A FUJI</v>
      </c>
      <c r="C1597" s="82" t="str">
        <f>[2]自有船应收租金!C1539</f>
        <v>APL</v>
      </c>
      <c r="D1597" s="82" t="str">
        <f>[2]自有船应收租金!F1539</f>
        <v>prefinal</v>
      </c>
      <c r="E1597" s="82" t="str">
        <f>[2]自有船应收租金!I1539</f>
        <v>2021.07.28-2021.08.01</v>
      </c>
      <c r="F1597" s="83">
        <f>[2]自有船应收租金!V1539</f>
        <v>0</v>
      </c>
      <c r="G1597" s="82">
        <f>[2]自有船应收租金!AA1539</f>
        <v>49187.8025</v>
      </c>
      <c r="H1597" s="82">
        <f>IF([2]自有船应收租金!AB1539="","",[2]自有船应收租金!AB1539)</f>
        <v>49180.6</v>
      </c>
      <c r="I1597" s="86" t="str">
        <f>[2]自有船应收租金!Y1539</f>
        <v>油样检测费</v>
      </c>
    </row>
    <row r="1598" s="59" customFormat="1" ht="12" customHeight="1" spans="2:9">
      <c r="B1598" s="82" t="str">
        <f>[2]自有船应收租金!B1540</f>
        <v>Contship Day</v>
      </c>
      <c r="C1598" s="82" t="str">
        <f>[2]自有船应收租金!C1540</f>
        <v>CKL</v>
      </c>
      <c r="D1598" s="82" t="str">
        <f>[2]自有船应收租金!F1540</f>
        <v>第02期</v>
      </c>
      <c r="E1598" s="82" t="str">
        <f>[2]自有船应收租金!I1540</f>
        <v>2021.07.28-2021.08.12</v>
      </c>
      <c r="F1598" s="83">
        <f>[2]自有船应收租金!V1540</f>
        <v>0</v>
      </c>
      <c r="G1598" s="82">
        <f>[2]自有船应收租金!AA1540</f>
        <v>268263.915</v>
      </c>
      <c r="H1598" s="82">
        <f>IF([2]自有船应收租金!AB1540="","",[2]自有船应收租金!AB1540)</f>
        <v>268856.61</v>
      </c>
      <c r="I1598" s="86" t="str">
        <f>[2]自有船应收租金!Y1540</f>
        <v>1.25%佣金</v>
      </c>
    </row>
    <row r="1599" s="59" customFormat="1" ht="12" customHeight="1" spans="2:9">
      <c r="B1599" s="82" t="str">
        <f>[2]自有船应收租金!B1541</f>
        <v>A KINKA</v>
      </c>
      <c r="C1599" s="82" t="str">
        <f>[2]自有船应收租金!C1541</f>
        <v>TFS</v>
      </c>
      <c r="D1599" s="82" t="str">
        <f>[2]自有船应收租金!F1541</f>
        <v>deposit</v>
      </c>
      <c r="E1599" s="82">
        <f>[2]自有船应收租金!I1541</f>
        <v>0</v>
      </c>
      <c r="F1599" s="83">
        <f>[2]自有船应收租金!V1541</f>
        <v>0</v>
      </c>
      <c r="G1599" s="82">
        <f>[2]自有船应收租金!AA1541</f>
        <v>2460000</v>
      </c>
      <c r="H1599" s="82">
        <f>IF([2]自有船应收租金!AB1541="","",[2]自有船应收租金!AB1541)</f>
        <v>2460000</v>
      </c>
      <c r="I1599" s="86">
        <f>[2]自有船应收租金!Y1541</f>
        <v>0</v>
      </c>
    </row>
    <row r="1600" s="59" customFormat="1" ht="12" customHeight="1" spans="2:9">
      <c r="B1600" s="82" t="str">
        <f>[2]自有船应收租金!B1542</f>
        <v>Heung-A Jakarta </v>
      </c>
      <c r="C1600" s="82" t="str">
        <f>[2]自有船应收租金!C1542</f>
        <v>PAN</v>
      </c>
      <c r="D1600" s="82" t="str">
        <f>[2]自有船应收租金!F1542</f>
        <v>第20期</v>
      </c>
      <c r="E1600" s="82" t="str">
        <f>[2]自有船应收租金!I1542</f>
        <v>2021.07.28-2021.08.12</v>
      </c>
      <c r="F1600" s="83">
        <f>[2]自有船应收租金!V1542</f>
        <v>0</v>
      </c>
      <c r="G1600" s="82">
        <f>[2]自有船应收租金!AA1542</f>
        <v>136978.753666667</v>
      </c>
      <c r="H1600" s="82">
        <f>IF([2]自有船应收租金!AB1542="","",[2]自有船应收租金!AB1542)</f>
        <v>138369.79</v>
      </c>
      <c r="I1600" s="86" t="str">
        <f>[2]自有船应收租金!Y1542</f>
        <v>停租南沙 主机故障2021.04.13 2220-4.14 0412LT 0.24444天/停租黄埔 2021.05.23 0900-5.24 0430LT 0.8125天</v>
      </c>
    </row>
    <row r="1601" s="59" customFormat="1" ht="12" customHeight="1" spans="2:9">
      <c r="B1601" s="82" t="str">
        <f>[2]自有船应收租金!B1543</f>
        <v>A KINKA</v>
      </c>
      <c r="C1601" s="82" t="str">
        <f>[2]自有船应收租金!C1543</f>
        <v>TFS</v>
      </c>
      <c r="D1601" s="82" t="str">
        <f>[2]自有船应收租金!F1543</f>
        <v>第01期</v>
      </c>
      <c r="E1601" s="82" t="str">
        <f>[2]自有船应收租金!I1543</f>
        <v>2021.07.28-2021.08.27</v>
      </c>
      <c r="F1601" s="83">
        <f>[2]自有船应收租金!V1543</f>
        <v>0</v>
      </c>
      <c r="G1601" s="82">
        <f>[2]自有船应收租金!AA1543</f>
        <v>2461800</v>
      </c>
      <c r="H1601" s="82">
        <f>IF([2]自有船应收租金!AB1543="","",[2]自有船应收租金!AB1543)</f>
        <v>2461800</v>
      </c>
      <c r="I1601" s="86">
        <f>[2]自有船应收租金!Y1543</f>
        <v>0</v>
      </c>
    </row>
    <row r="1602" s="59" customFormat="1" ht="12" customHeight="1" spans="2:9">
      <c r="B1602" s="82" t="str">
        <f>[2]自有船应收租金!B1544</f>
        <v>A BOTE</v>
      </c>
      <c r="C1602" s="82" t="str">
        <f>[2]自有船应收租金!C1544</f>
        <v>TCL</v>
      </c>
      <c r="D1602" s="82" t="str">
        <f>[2]自有船应收租金!F1544</f>
        <v>第09期</v>
      </c>
      <c r="E1602" s="82" t="str">
        <f>[2]自有船应收租金!I1544</f>
        <v>2021.07.29-2021.08.13</v>
      </c>
      <c r="F1602" s="83">
        <f>[2]自有船应收租金!V1544</f>
        <v>0</v>
      </c>
      <c r="G1602" s="82">
        <f>[2]自有船应收租金!AA1544</f>
        <v>189611.1882</v>
      </c>
      <c r="H1602" s="82">
        <f>IF([2]自有船应收租金!AB1544="","",[2]自有船应收租金!AB1544)</f>
        <v>188064.68</v>
      </c>
      <c r="I1602" s="86" t="str">
        <f>[2]自有船应收租金!Y1544</f>
        <v>停租太仓电罗经未稳 6.26 2200-6.27 1012 LT 0.50833天</v>
      </c>
    </row>
    <row r="1603" s="59" customFormat="1" ht="12" customHeight="1" spans="2:9">
      <c r="B1603" s="82" t="str">
        <f>[2]自有船应收租金!B1545</f>
        <v>ACACIA MING</v>
      </c>
      <c r="C1603" s="82" t="str">
        <f>[2]自有船应收租金!C1545</f>
        <v>EAS</v>
      </c>
      <c r="D1603" s="82" t="str">
        <f>[2]自有船应收租金!F1545</f>
        <v>第10期</v>
      </c>
      <c r="E1603" s="82" t="str">
        <f>[2]自有船应收租金!I1545</f>
        <v>2021.07.29-2021.08.13</v>
      </c>
      <c r="F1603" s="83">
        <f>[2]自有船应收租金!V1545</f>
        <v>0</v>
      </c>
      <c r="G1603" s="82">
        <f>[2]自有船应收租金!AA1545</f>
        <v>123641.095890411</v>
      </c>
      <c r="H1603" s="82">
        <f>IF([2]自有船应收租金!AB1545="","",[2]自有船应收租金!AB1545)</f>
        <v>123641.1</v>
      </c>
      <c r="I1603" s="86">
        <f>[2]自有船应收租金!Y1545</f>
        <v>0</v>
      </c>
    </row>
    <row r="1604" s="59" customFormat="1" ht="12" customHeight="1" spans="2:9">
      <c r="B1604" s="82" t="str">
        <f>[2]自有船应收租金!B1546</f>
        <v>JRS CARINA</v>
      </c>
      <c r="C1604" s="82" t="str">
        <f>[2]自有船应收租金!C1546</f>
        <v>CCL</v>
      </c>
      <c r="D1604" s="82" t="str">
        <f>[2]自有船应收租金!F1546</f>
        <v>第76期</v>
      </c>
      <c r="E1604" s="82" t="str">
        <f>[2]自有船应收租金!I1546</f>
        <v>2021.07.29-2021.07.30</v>
      </c>
      <c r="F1604" s="83">
        <f>[2]自有船应收租金!V1546</f>
        <v>0</v>
      </c>
      <c r="G1604" s="82">
        <f>[2]自有船应收租金!AA1546</f>
        <v>7326.66666666667</v>
      </c>
      <c r="H1604" s="82">
        <f>IF([2]自有船应收租金!AB1546="","",[2]自有船应收租金!AB1546)</f>
        <v>7326.67</v>
      </c>
      <c r="I1604" s="86">
        <f>[2]自有船应收租金!Y1546</f>
        <v>0</v>
      </c>
    </row>
    <row r="1605" s="59" customFormat="1" ht="12" customHeight="1" spans="2:9">
      <c r="B1605" s="82" t="str">
        <f>[2]自有船应收租金!B1547</f>
        <v>JRS CARINA</v>
      </c>
      <c r="C1605" s="82" t="str">
        <f>[2]自有船应收租金!C1547</f>
        <v>CCL</v>
      </c>
      <c r="D1605" s="82" t="str">
        <f>[2]自有船应收租金!F1547</f>
        <v>第76期</v>
      </c>
      <c r="E1605" s="82" t="str">
        <f>[2]自有船应收租金!I1547</f>
        <v>2021.07.30-2021.08.13</v>
      </c>
      <c r="F1605" s="83">
        <f>[2]自有船应收租金!V1547</f>
        <v>0</v>
      </c>
      <c r="G1605" s="82">
        <f>[2]自有船应收租金!AA1547</f>
        <v>217373.333333333</v>
      </c>
      <c r="H1605" s="82">
        <f>IF([2]自有船应收租金!AB1547="","",[2]自有船应收租金!AB1547)</f>
        <v>217366</v>
      </c>
      <c r="I1605" s="86">
        <f>[2]自有船应收租金!Y1547</f>
        <v>0</v>
      </c>
    </row>
    <row r="1606" s="59" customFormat="1" ht="12" customHeight="1" spans="2:9">
      <c r="B1606" s="82" t="str">
        <f>[2]自有船应收租金!B1548</f>
        <v>ACACIA ARIES</v>
      </c>
      <c r="C1606" s="82" t="str">
        <f>[2]自有船应收租金!C1548</f>
        <v>STM</v>
      </c>
      <c r="D1606" s="82" t="str">
        <f>[2]自有船应收租金!F1548</f>
        <v>第36期</v>
      </c>
      <c r="E1606" s="82" t="str">
        <f>[2]自有船应收租金!I1548</f>
        <v>2021.07.29-2021.08.13</v>
      </c>
      <c r="F1606" s="83">
        <f>[2]自有船应收租金!V1548</f>
        <v>0</v>
      </c>
      <c r="G1606" s="82">
        <f>[2]自有船应收租金!AA1548</f>
        <v>83150</v>
      </c>
      <c r="H1606" s="82">
        <f>IF([2]自有船应收租金!AB1548="","",[2]自有船应收租金!AB1548)</f>
        <v>83150</v>
      </c>
      <c r="I1606" s="86">
        <f>[2]自有船应收租金!Y1548</f>
        <v>0</v>
      </c>
    </row>
    <row r="1607" s="59" customFormat="1" ht="12" customHeight="1" spans="2:9">
      <c r="B1607" s="82" t="str">
        <f>[2]自有船应收租金!B1549</f>
        <v>A KIBO</v>
      </c>
      <c r="C1607" s="82" t="str">
        <f>[2]自有船应收租金!C1549</f>
        <v>GMS</v>
      </c>
      <c r="D1607" s="82" t="str">
        <f>[2]自有船应收租金!F1549</f>
        <v>第17期</v>
      </c>
      <c r="E1607" s="82" t="str">
        <f>[2]自有船应收租金!I1549</f>
        <v>2021.07.30-2021.08.14</v>
      </c>
      <c r="F1607" s="83">
        <f>[2]自有船应收租金!V1549</f>
        <v>-562</v>
      </c>
      <c r="G1607" s="82">
        <f>[2]自有船应收租金!AA1549</f>
        <v>164279.96315125</v>
      </c>
      <c r="H1607" s="82">
        <f>IF([2]自有船应收租金!AB1549="","",[2]自有船应收租金!AB1549)</f>
        <v>165255.95</v>
      </c>
      <c r="I1607" s="86" t="str">
        <f>[2]自有船应收租金!Y1549</f>
        <v>1.25%佣金/船员劳务费009S/停租蔚山年检202106.17 1330-06.18 0245 UTC 0.552083天</v>
      </c>
    </row>
    <row r="1608" s="59" customFormat="1" ht="12" customHeight="1" spans="2:9">
      <c r="B1608" s="82" t="str">
        <f>[2]自有船应收租金!B1550</f>
        <v>A FUJI</v>
      </c>
      <c r="C1608" s="82" t="str">
        <f>[2]自有船应收租金!C1550</f>
        <v>APL</v>
      </c>
      <c r="D1608" s="82" t="str">
        <f>[2]自有船应收租金!F1550</f>
        <v>prefinal2</v>
      </c>
      <c r="E1608" s="82" t="str">
        <f>[2]自有船应收租金!I1550</f>
        <v>2021.08.01-2021.08.03</v>
      </c>
      <c r="F1608" s="83">
        <f>[2]自有船应收租金!V1550</f>
        <v>-132</v>
      </c>
      <c r="G1608" s="82">
        <f>[2]自有船应收租金!AA1550</f>
        <v>58935.5305</v>
      </c>
      <c r="H1608" s="82" t="str">
        <f>IF([2]自有船应收租金!AB1550="","",[2]自有船应收租金!AB1550)</f>
        <v/>
      </c>
      <c r="I1608" s="86" t="str">
        <f>[2]自有船应收租金!Y1550</f>
        <v>油样检测费/船员劳务费7.21-7.31</v>
      </c>
    </row>
    <row r="1609" s="59" customFormat="1" ht="12" customHeight="1" spans="2:9">
      <c r="B1609" s="82" t="str">
        <f>[2]自有船应收租金!B1551</f>
        <v>A FUJI</v>
      </c>
      <c r="C1609" s="82" t="str">
        <f>[2]自有船应收租金!C1551</f>
        <v>APL</v>
      </c>
      <c r="D1609" s="82" t="str">
        <f>[2]自有船应收租金!F1551</f>
        <v>final</v>
      </c>
      <c r="E1609" s="82" t="str">
        <f>[2]自有船应收租金!I1551</f>
        <v>2021.08.01-2021.08.03</v>
      </c>
      <c r="F1609" s="83">
        <f>[2]自有船应收租金!V1551</f>
        <v>0</v>
      </c>
      <c r="G1609" s="82">
        <f>[2]自有船应收租金!AA1551</f>
        <v>20050</v>
      </c>
      <c r="H1609" s="82" t="str">
        <f>IF([2]自有船应收租金!AB1551="","",[2]自有船应收租金!AB1551)</f>
        <v/>
      </c>
      <c r="I1609" s="86">
        <f>[2]自有船应收租金!Y1551</f>
        <v>0</v>
      </c>
    </row>
    <row r="1610" s="59" customFormat="1" ht="12" customHeight="1" spans="2:9">
      <c r="B1610" s="82" t="str">
        <f>[2]自有船应收租金!B1552</f>
        <v>A ASO</v>
      </c>
      <c r="C1610" s="82" t="str">
        <f>[2]自有船应收租金!C1552</f>
        <v>sealand</v>
      </c>
      <c r="D1610" s="82" t="str">
        <f>[2]自有船应收租金!F1552</f>
        <v>第01期</v>
      </c>
      <c r="E1610" s="82" t="str">
        <f>[2]自有船应收租金!I1552</f>
        <v>2021.08.01-2021.09.01</v>
      </c>
      <c r="F1610" s="83">
        <f>[2]自有船应收租金!V1552</f>
        <v>0</v>
      </c>
      <c r="G1610" s="82">
        <f>[2]自有船应收租金!AA1552</f>
        <v>961126.196</v>
      </c>
      <c r="H1610" s="82">
        <f>IF([2]自有船应收租金!AB1552="","",[2]自有船应收租金!AB1552)</f>
        <v>961116.4</v>
      </c>
      <c r="I1610" s="86" t="str">
        <f>[2]自有船应收租金!Y1552</f>
        <v>1.25%经纪佣金/油样检测</v>
      </c>
    </row>
    <row r="1611" s="59" customFormat="1" ht="12" customHeight="1" spans="2:9">
      <c r="B1611" s="82" t="str">
        <f>[2]自有船应收租金!B1553</f>
        <v>Bremen Trader</v>
      </c>
      <c r="C1611" s="82" t="str">
        <f>[2]自有船应收租金!C1553</f>
        <v>sealand</v>
      </c>
      <c r="D1611" s="82" t="str">
        <f>[2]自有船应收租金!F1553</f>
        <v>第05期</v>
      </c>
      <c r="E1611" s="82" t="str">
        <f>[2]自有船应收租金!I1553</f>
        <v>2021.08.01-2021.09.01</v>
      </c>
      <c r="F1611" s="83">
        <f>[2]自有船应收租金!V1553</f>
        <v>0</v>
      </c>
      <c r="G1611" s="82">
        <f>[2]自有船应收租金!AA1553</f>
        <v>537168.75</v>
      </c>
      <c r="H1611" s="82">
        <f>IF([2]自有船应收租金!AB1553="","",[2]自有船应收租金!AB1553)</f>
        <v>537168.75</v>
      </c>
      <c r="I1611" s="86" t="str">
        <f>[2]自有船应收租金!Y1553</f>
        <v>油样检测</v>
      </c>
    </row>
    <row r="1612" s="59" customFormat="1" ht="12" customHeight="1" spans="2:9">
      <c r="B1612" s="82" t="str">
        <f>[2]自有船应收租金!B1554</f>
        <v>A HOKEN</v>
      </c>
      <c r="C1612" s="82" t="str">
        <f>[2]自有船应收租金!C1554</f>
        <v>COSCO</v>
      </c>
      <c r="D1612" s="82" t="str">
        <f>[2]自有船应收租金!F1554</f>
        <v>第04期</v>
      </c>
      <c r="E1612" s="82" t="str">
        <f>[2]自有船应收租金!I1554</f>
        <v>2021.08.01-2021.08.16</v>
      </c>
      <c r="F1612" s="83">
        <f>[2]自有船应收租金!V1554</f>
        <v>0</v>
      </c>
      <c r="G1612" s="82">
        <f>[2]自有船应收租金!AA1554</f>
        <v>176250</v>
      </c>
      <c r="H1612" s="82">
        <f>IF([2]自有船应收租金!AB1554="","",[2]自有船应收租金!AB1554)</f>
        <v>176242.67</v>
      </c>
      <c r="I1612" s="86">
        <f>[2]自有船应收租金!Y1554</f>
        <v>0</v>
      </c>
    </row>
    <row r="1613" s="59" customFormat="1" ht="12" customHeight="1" spans="2:9">
      <c r="B1613" s="82" t="str">
        <f>[2]自有船应收租金!B1555</f>
        <v>A FUKU</v>
      </c>
      <c r="C1613" s="82" t="str">
        <f>[2]自有船应收租金!C1555</f>
        <v>TSL</v>
      </c>
      <c r="D1613" s="82" t="str">
        <f>[2]自有船应收租金!F1555</f>
        <v>第21期</v>
      </c>
      <c r="E1613" s="82" t="str">
        <f>[2]自有船应收租金!I1555</f>
        <v>2021.08.01-2021.08.16</v>
      </c>
      <c r="F1613" s="83">
        <f>[2]自有船应收租金!V1555</f>
        <v>0</v>
      </c>
      <c r="G1613" s="82">
        <f>[2]自有船应收租金!AA1555</f>
        <v>154237.5</v>
      </c>
      <c r="H1613" s="82">
        <f>IF([2]自有船应收租金!AB1555="","",[2]自有船应收租金!AB1555)</f>
        <v>154220.16</v>
      </c>
      <c r="I1613" s="86" t="str">
        <f>[2]自有船应收租金!Y1555</f>
        <v>1.25%佣金</v>
      </c>
    </row>
    <row r="1614" s="59" customFormat="1" ht="12" customHeight="1" spans="2:9">
      <c r="B1614" s="82" t="str">
        <f>[2]自有船应收租金!B1556</f>
        <v>A KOU</v>
      </c>
      <c r="C1614" s="82" t="str">
        <f>[2]自有船应收租金!C1556</f>
        <v>TSL</v>
      </c>
      <c r="D1614" s="82" t="str">
        <f>[2]自有船应收租金!F1556</f>
        <v>第10期</v>
      </c>
      <c r="E1614" s="82" t="str">
        <f>[2]自有船应收租金!I1556</f>
        <v>2021.08.01-2021.08.16</v>
      </c>
      <c r="F1614" s="83">
        <f>[2]自有船应收租金!V1556</f>
        <v>-6580</v>
      </c>
      <c r="G1614" s="82">
        <f>[2]自有船应收租金!AA1556</f>
        <v>185530</v>
      </c>
      <c r="H1614" s="82">
        <f>IF([2]自有船应收租金!AB1556="","",[2]自有船应收租金!AB1556)</f>
        <v>185505.36</v>
      </c>
      <c r="I1614" s="86" t="str">
        <f>[2]自有船应收租金!Y1556</f>
        <v>1.25%佣金/v.21021-21025 劳务费</v>
      </c>
    </row>
    <row r="1615" s="59" customFormat="1" ht="12" customHeight="1" spans="2:9">
      <c r="B1615" s="82" t="str">
        <f>[2]自有船应收租金!B1557</f>
        <v>Heung-A Manila</v>
      </c>
      <c r="C1615" s="82" t="str">
        <f>[2]自有船应收租金!C1557</f>
        <v>SCP</v>
      </c>
      <c r="D1615" s="82" t="str">
        <f>[2]自有船应收租金!F1557</f>
        <v>第13期</v>
      </c>
      <c r="E1615" s="82" t="str">
        <f>[2]自有船应收租金!I1557</f>
        <v>2021.08.01-2021.08.16</v>
      </c>
      <c r="F1615" s="83">
        <f>[2]自有船应收租金!V1557</f>
        <v>-1658</v>
      </c>
      <c r="G1615" s="82">
        <f>[2]自有船应收租金!AA1557</f>
        <v>131942.075342466</v>
      </c>
      <c r="H1615" s="82">
        <f>IF([2]自有船应收租金!AB1557="","",[2]自有船应收租金!AB1557)</f>
        <v>131942.08</v>
      </c>
      <c r="I1615" s="86" t="str">
        <f>[2]自有船应收租金!Y1557</f>
        <v>1.25%佣金/劳务费.2125-2127W</v>
      </c>
    </row>
    <row r="1616" s="59" customFormat="1" ht="12" customHeight="1" spans="2:9">
      <c r="B1616" s="82" t="str">
        <f>[2]自有船应收租金!B1558</f>
        <v>JRS CORVUS</v>
      </c>
      <c r="C1616" s="82" t="str">
        <f>[2]自有船应收租金!C1558</f>
        <v>STM</v>
      </c>
      <c r="D1616" s="82" t="str">
        <f>[2]自有船应收租金!F1558</f>
        <v>第16期</v>
      </c>
      <c r="E1616" s="82" t="str">
        <f>[2]自有船应收租金!I1558</f>
        <v>2021.08.02-2021.08.17</v>
      </c>
      <c r="F1616" s="83">
        <f>[2]自有船应收租金!V1558</f>
        <v>0</v>
      </c>
      <c r="G1616" s="82">
        <f>[2]自有船应收租金!AA1558</f>
        <v>105700</v>
      </c>
      <c r="H1616" s="82">
        <f>IF([2]自有船应收租金!AB1558="","",[2]自有船应收租金!AB1558)</f>
        <v>105700</v>
      </c>
      <c r="I1616" s="86">
        <f>[2]自有船应收租金!Y1558</f>
        <v>0</v>
      </c>
    </row>
    <row r="1617" s="59" customFormat="1" ht="12" customHeight="1" spans="2:9">
      <c r="B1617" s="82" t="str">
        <f>[2]自有船应收租金!B1559</f>
        <v>A FUJI</v>
      </c>
      <c r="C1617" s="82" t="str">
        <f>[2]自有船应收租金!C1559</f>
        <v>TFS</v>
      </c>
      <c r="D1617" s="82" t="str">
        <f>[2]自有船应收租金!F1559</f>
        <v>第01期</v>
      </c>
      <c r="E1617" s="82" t="str">
        <f>[2]自有船应收租金!I1559</f>
        <v>2021.08.06-2021.09.05</v>
      </c>
      <c r="F1617" s="83">
        <f>[2]自有船应收租金!V1559</f>
        <v>0</v>
      </c>
      <c r="G1617" s="82">
        <f>[2]自有船应收租金!AA1559</f>
        <v>2611800</v>
      </c>
      <c r="H1617" s="82">
        <f>IF([2]自有船应收租金!AB1559="","",[2]自有船应收租金!AB1559)</f>
        <v>2611800</v>
      </c>
      <c r="I1617" s="86">
        <f>[2]自有船应收租金!Y1559</f>
        <v>0</v>
      </c>
    </row>
    <row r="1618" s="59" customFormat="1" ht="12" customHeight="1" spans="2:9">
      <c r="B1618" s="82" t="str">
        <f>[2]自有船应收租金!B1560</f>
        <v>A XINXIA</v>
      </c>
      <c r="C1618" s="82" t="str">
        <f>[2]自有船应收租金!C1560</f>
        <v>SKR</v>
      </c>
      <c r="D1618" s="82" t="str">
        <f>[2]自有船应收租金!F1560</f>
        <v>第02期</v>
      </c>
      <c r="E1618" s="82" t="str">
        <f>[2]自有船应收租金!I1560</f>
        <v>2021.08.03-2021.08.18</v>
      </c>
      <c r="F1618" s="83">
        <f>[2]自有船应收租金!V1560</f>
        <v>0</v>
      </c>
      <c r="G1618" s="82">
        <f>[2]自有船应收租金!AA1560</f>
        <v>439805.57</v>
      </c>
      <c r="H1618" s="82">
        <f>IF([2]自有船应收租金!AB1560="","",[2]自有船应收租金!AB1560)</f>
        <v>439798.21</v>
      </c>
      <c r="I1618" s="86">
        <f>[2]自有船应收租金!Y1560</f>
        <v>0</v>
      </c>
    </row>
    <row r="1619" s="59" customFormat="1" ht="12" customHeight="1" spans="2:9">
      <c r="B1619" s="82" t="str">
        <f>[2]自有船应收租金!B1561</f>
        <v>ACACIA VIRGO</v>
      </c>
      <c r="C1619" s="82" t="str">
        <f>[2]自有船应收租金!C1561</f>
        <v>SKR</v>
      </c>
      <c r="D1619" s="82" t="str">
        <f>[2]自有船应收租金!F1561</f>
        <v>第09期</v>
      </c>
      <c r="E1619" s="82" t="str">
        <f>[2]自有船应收租金!I1561</f>
        <v>2021.08.03-2021.08.18</v>
      </c>
      <c r="F1619" s="83">
        <f>[2]自有船应收租金!V1561</f>
        <v>0</v>
      </c>
      <c r="G1619" s="82">
        <f>[2]自有船应收租金!AA1561</f>
        <v>156231.25</v>
      </c>
      <c r="H1619" s="82">
        <f>IF([2]自有船应收租金!AB1561="","",[2]自有船应收租金!AB1561)</f>
        <v>156223.89</v>
      </c>
      <c r="I1619" s="86" t="str">
        <f>[2]自有船应收租金!Y1561</f>
        <v>1.25%佣金</v>
      </c>
    </row>
    <row r="1620" s="59" customFormat="1" ht="12" customHeight="1" spans="2:9">
      <c r="B1620" s="82" t="str">
        <f>[2]自有船应收租金!B1562</f>
        <v>A Daisen</v>
      </c>
      <c r="C1620" s="82" t="str">
        <f>[2]自有船应收租金!C1562</f>
        <v>CUL</v>
      </c>
      <c r="D1620" s="82" t="str">
        <f>[2]自有船应收租金!F1562</f>
        <v>第02期</v>
      </c>
      <c r="E1620" s="82" t="str">
        <f>[2]自有船应收租金!I1562</f>
        <v>2021.08.04-2021.08.19</v>
      </c>
      <c r="F1620" s="83">
        <f>[2]自有船应收租金!V1562</f>
        <v>0</v>
      </c>
      <c r="G1620" s="82">
        <f>[2]自有船应收租金!AA1562</f>
        <v>1125900</v>
      </c>
      <c r="H1620" s="82">
        <f>IF([2]自有船应收租金!AB1562="","",[2]自有船应收租金!AB1562)</f>
        <v>1125900</v>
      </c>
      <c r="I1620" s="86">
        <f>[2]自有船应收租金!Y1562</f>
        <v>0</v>
      </c>
    </row>
    <row r="1621" s="59" customFormat="1" ht="12" customHeight="1" spans="2:9">
      <c r="B1621" s="82" t="str">
        <f>[2]自有船应收租金!B1563</f>
        <v>Heung-A Singapore</v>
      </c>
      <c r="C1621" s="82" t="str">
        <f>[2]自有船应收租金!C1563</f>
        <v>SKR</v>
      </c>
      <c r="D1621" s="82" t="str">
        <f>[2]自有船应收租金!F1563</f>
        <v>第06期</v>
      </c>
      <c r="E1621" s="82" t="str">
        <f>[2]自有船应收租金!I1563</f>
        <v>2021.08.04-2021.08.19</v>
      </c>
      <c r="F1621" s="83">
        <f>[2]自有船应收租金!V1563</f>
        <v>0</v>
      </c>
      <c r="G1621" s="82">
        <f>[2]自有船应收租金!AA1563</f>
        <v>233200</v>
      </c>
      <c r="H1621" s="82">
        <f>IF([2]自有船应收租金!AB1563="","",[2]自有船应收租金!AB1563)</f>
        <v>233192.66</v>
      </c>
      <c r="I1621" s="86">
        <f>[2]自有船应收租金!Y1563</f>
        <v>0</v>
      </c>
    </row>
    <row r="1622" s="59" customFormat="1" ht="12" customHeight="1" spans="2:9">
      <c r="B1622" s="82" t="str">
        <f>[2]自有船应收租金!B1564</f>
        <v>LISBOA</v>
      </c>
      <c r="C1622" s="82" t="str">
        <f>[2]自有船应收租金!C1564</f>
        <v>KMTC</v>
      </c>
      <c r="D1622" s="82" t="str">
        <f>[2]自有船应收租金!F1564</f>
        <v>第11期</v>
      </c>
      <c r="E1622" s="82" t="str">
        <f>[2]自有船应收租金!I1564</f>
        <v>2021.08.05-2021.08.20</v>
      </c>
      <c r="F1622" s="83">
        <f>[2]自有船应收租金!V1564</f>
        <v>0</v>
      </c>
      <c r="G1622" s="82">
        <f>[2]自有船应收租金!AA1564</f>
        <v>75064.83</v>
      </c>
      <c r="H1622" s="82">
        <f>IF([2]自有船应收租金!AB1564="","",[2]自有船应收租金!AB1564)</f>
        <v>75062.9</v>
      </c>
      <c r="I1622" s="86">
        <f>[2]自有船应收租金!Y1564</f>
        <v>0</v>
      </c>
    </row>
    <row r="1623" s="59" customFormat="1" ht="12" customHeight="1" spans="2:9">
      <c r="B1623" s="82" t="str">
        <f>[2]自有船应收租金!B1565</f>
        <v>A ROKU</v>
      </c>
      <c r="C1623" s="82" t="str">
        <f>[2]自有船应收租金!C1565</f>
        <v>CUL</v>
      </c>
      <c r="D1623" s="82" t="str">
        <f>[2]自有船应收租金!F1565</f>
        <v>prefinal</v>
      </c>
      <c r="E1623" s="82" t="str">
        <f>[2]自有船应收租金!I1565</f>
        <v>2021.08.05-2021.08.22</v>
      </c>
      <c r="F1623" s="83">
        <f>[2]自有船应收租金!V1565</f>
        <v>0</v>
      </c>
      <c r="G1623" s="82">
        <f>[2]自有船应收租金!AA1565</f>
        <v>240550.684931507</v>
      </c>
      <c r="H1623" s="82">
        <f>IF([2]自有船应收租金!AB1565="","",[2]自有船应收租金!AB1565)</f>
        <v>270481.35</v>
      </c>
      <c r="I1623" s="86">
        <f>[2]自有船应收租金!Y1565</f>
        <v>0</v>
      </c>
    </row>
    <row r="1624" s="59" customFormat="1" ht="12" customHeight="1" spans="2:9">
      <c r="B1624" s="82" t="str">
        <f>[2]自有船应收租金!B1566</f>
        <v>A ROKU</v>
      </c>
      <c r="C1624" s="82" t="str">
        <f>[2]自有船应收租金!C1566</f>
        <v>CUL</v>
      </c>
      <c r="D1624" s="82" t="str">
        <f>[2]自有船应收租金!F1566</f>
        <v>prefinal</v>
      </c>
      <c r="E1624" s="82" t="str">
        <f>[2]自有船应收租金!I1566</f>
        <v>2021.08.22-2021.08.27</v>
      </c>
      <c r="F1624" s="83">
        <f>[2]自有船应收租金!V1566</f>
        <v>0</v>
      </c>
      <c r="G1624" s="82">
        <f>[2]自有船应收租金!AA1566</f>
        <v>277267.102652055</v>
      </c>
      <c r="H1624" s="82">
        <f>IF([2]自有船应收租金!AB1566="","",[2]自有船应收租金!AB1566)</f>
        <v>247339.47</v>
      </c>
      <c r="I1624" s="86">
        <f>[2]自有船应收租金!Y1566</f>
        <v>0</v>
      </c>
    </row>
    <row r="1625" s="59" customFormat="1" ht="12" customHeight="1" spans="2:9">
      <c r="B1625" s="82" t="str">
        <f>[2]自有船应收租金!B1567</f>
        <v>A HOUOU</v>
      </c>
      <c r="C1625" s="82" t="str">
        <f>[2]自有船应收租金!C1567</f>
        <v>FESCO</v>
      </c>
      <c r="D1625" s="82" t="str">
        <f>[2]自有船应收租金!F1567</f>
        <v>第04期</v>
      </c>
      <c r="E1625" s="82" t="str">
        <f>[2]自有船应收租金!I1567</f>
        <v>2021.08.06-2021.08.21</v>
      </c>
      <c r="F1625" s="83">
        <f>[2]自有船应收租金!V1567</f>
        <v>0</v>
      </c>
      <c r="G1625" s="82">
        <f>[2]自有船应收租金!AA1567</f>
        <v>283233.495921322</v>
      </c>
      <c r="H1625" s="82">
        <f>IF([2]自有船应收租金!AB1567="","",[2]自有船应收租金!AB1567)</f>
        <v>283226.15</v>
      </c>
      <c r="I1625" s="86" t="str">
        <f>[2]自有船应收租金!Y1567</f>
        <v>5%佣金/停租釜山换船员2021.06.29 1330-1830 0.20833天</v>
      </c>
    </row>
    <row r="1626" s="59" customFormat="1" ht="12" customHeight="1" spans="2:9">
      <c r="B1626" s="82" t="str">
        <f>[2]自有船应收租金!B1568</f>
        <v>ACACIA LIBRA</v>
      </c>
      <c r="C1626" s="82" t="str">
        <f>[2]自有船应收租金!C1568</f>
        <v>COSCO</v>
      </c>
      <c r="D1626" s="82" t="str">
        <f>[2]自有船应收租金!F1568</f>
        <v>第23期</v>
      </c>
      <c r="E1626" s="82" t="str">
        <f>[2]自有船应收租金!I1568</f>
        <v>2021.08.06-2021.08.21</v>
      </c>
      <c r="F1626" s="83">
        <f>[2]自有船应收租金!V1568</f>
        <v>-2383.86402687265</v>
      </c>
      <c r="G1626" s="82">
        <f>[2]自有船应收租金!AA1568</f>
        <v>146308.864026873</v>
      </c>
      <c r="H1626" s="82">
        <f>IF([2]自有船应收租金!AB1568="","",[2]自有船应收租金!AB1568)</f>
        <v>146306.93</v>
      </c>
      <c r="I1626" s="86" t="str">
        <f>[2]自有船应收租金!Y1568</f>
        <v>船员劳务费06月</v>
      </c>
    </row>
    <row r="1627" s="59" customFormat="1" ht="12" customHeight="1" spans="2:9">
      <c r="B1627" s="82" t="str">
        <f>[2]自有船应收租金!B1569</f>
        <v>A MIZUHO</v>
      </c>
      <c r="C1627" s="82" t="str">
        <f>[2]自有船应收租金!C1569</f>
        <v>Heung-A</v>
      </c>
      <c r="D1627" s="82" t="str">
        <f>[2]自有船应收租金!F1569</f>
        <v>第13期</v>
      </c>
      <c r="E1627" s="82" t="str">
        <f>[2]自有船应收租金!I1569</f>
        <v>2021.08.06-2021.08.21</v>
      </c>
      <c r="F1627" s="83">
        <f>[2]自有船应收租金!V1569</f>
        <v>0</v>
      </c>
      <c r="G1627" s="82">
        <f>[2]自有船应收租金!AA1569</f>
        <v>153616.438356164</v>
      </c>
      <c r="H1627" s="82">
        <f>IF([2]自有船应收租金!AB1569="","",[2]自有船应收租金!AB1569)</f>
        <v>153609.08</v>
      </c>
      <c r="I1627" s="86">
        <f>[2]自有船应收租金!Y1569</f>
        <v>0</v>
      </c>
    </row>
    <row r="1628" s="59" customFormat="1" ht="12" customHeight="1" spans="2:9">
      <c r="B1628" s="82" t="str">
        <f>[2]自有船应收租金!B1570</f>
        <v>A MAKOTO</v>
      </c>
      <c r="C1628" s="82" t="str">
        <f>[2]自有船应收租金!C1570</f>
        <v>STM</v>
      </c>
      <c r="D1628" s="82" t="str">
        <f>[2]自有船应收租金!F1570</f>
        <v>第06期</v>
      </c>
      <c r="E1628" s="82" t="str">
        <f>[2]自有船应收租金!I1570</f>
        <v>2021.08.07-2021.08.22</v>
      </c>
      <c r="F1628" s="83">
        <f>[2]自有船应收租金!V1570</f>
        <v>0</v>
      </c>
      <c r="G1628" s="82">
        <f>[2]自有船应收租金!AA1570</f>
        <v>181200</v>
      </c>
      <c r="H1628" s="82">
        <f>IF([2]自有船应收租金!AB1570="","",[2]自有船应收租金!AB1570)</f>
        <v>181200</v>
      </c>
      <c r="I1628" s="86">
        <f>[2]自有船应收租金!Y1570</f>
        <v>0</v>
      </c>
    </row>
    <row r="1629" s="59" customFormat="1" ht="12" customHeight="1" spans="2:9">
      <c r="B1629" s="82" t="str">
        <f>[2]自有船应收租金!B1571</f>
        <v>KANWAY GALAXY</v>
      </c>
      <c r="C1629" s="82" t="str">
        <f>[2]自有船应收租金!C1571</f>
        <v>EMC</v>
      </c>
      <c r="D1629" s="82" t="str">
        <f>[2]自有船应收租金!F1571</f>
        <v>第03期</v>
      </c>
      <c r="E1629" s="82" t="str">
        <f>[2]自有船应收租金!I1571</f>
        <v>2021.08.06-2021.08.30</v>
      </c>
      <c r="F1629" s="83">
        <f>[2]自有船应收租金!V1571</f>
        <v>1430</v>
      </c>
      <c r="G1629" s="82">
        <f>[2]自有船应收租金!AA1571</f>
        <v>248864.6875</v>
      </c>
      <c r="H1629" s="82">
        <f>IF([2]自有船应收租金!AB1571="","",[2]自有船应收租金!AB1571)</f>
        <v>248857.74</v>
      </c>
      <c r="I1629" s="86" t="str">
        <f>[2]自有船应收租金!Y1571</f>
        <v>1.25%佣金/原船东船员劳务费</v>
      </c>
    </row>
    <row r="1630" s="59" customFormat="1" ht="12" customHeight="1" spans="2:9">
      <c r="B1630" s="82" t="str">
        <f>[2]自有船应收租金!B1572</f>
        <v>ACACIA WA</v>
      </c>
      <c r="C1630" s="82" t="str">
        <f>[2]自有船应收租金!C1572</f>
        <v>CKL</v>
      </c>
      <c r="D1630" s="82" t="str">
        <f>[2]自有船应收租金!F1572</f>
        <v>final</v>
      </c>
      <c r="E1630" s="82" t="str">
        <f>[2]自有船应收租金!I1572</f>
        <v>2021.08.07-2021.08.21</v>
      </c>
      <c r="F1630" s="83">
        <f>[2]自有船应收租金!V1572</f>
        <v>-5660</v>
      </c>
      <c r="G1630" s="82">
        <f>[2]自有船应收租金!AA1572</f>
        <v>-3305.84871592467</v>
      </c>
      <c r="H1630" s="82" t="str">
        <f>IF([2]自有船应收租金!AB1572="","",[2]自有船应收租金!AB1572)</f>
        <v/>
      </c>
      <c r="I1630" s="86" t="str">
        <f>[2]自有船应收租金!Y1572</f>
        <v>1.25%佣金/停租水岛搁浅2021.07.14 1550-07.17 1230LT 2.86111天/船员劳务费 v.0091-0994/停租门司船员受伤2021.08.15 0130-0930LT 0.3333天</v>
      </c>
    </row>
    <row r="1631" s="59" customFormat="1" ht="12" customHeight="1" spans="2:9">
      <c r="B1631" s="82" t="str">
        <f>[2]自有船应收租金!B1573</f>
        <v>A KEIGA</v>
      </c>
      <c r="C1631" s="82" t="str">
        <f>[2]自有船应收租金!C1573</f>
        <v>TFL</v>
      </c>
      <c r="D1631" s="82" t="str">
        <f>[2]自有船应收租金!F1573</f>
        <v>第02期</v>
      </c>
      <c r="E1631" s="82" t="str">
        <f>[2]自有船应收租金!I1573</f>
        <v>2021.08.08-2021.08.23</v>
      </c>
      <c r="F1631" s="83">
        <f>[2]自有船应收租金!V1573</f>
        <v>0</v>
      </c>
      <c r="G1631" s="82">
        <f>[2]自有船应收租金!AA1573</f>
        <v>362865.437415385</v>
      </c>
      <c r="H1631" s="82">
        <f>IF([2]自有船应收租金!AB1573="","",[2]自有船应收租金!AB1573)</f>
        <v>362865.44</v>
      </c>
      <c r="I1631" s="86">
        <f>[2]自有船应收租金!Y1573</f>
        <v>0</v>
      </c>
    </row>
    <row r="1632" s="59" customFormat="1" ht="12" customHeight="1" spans="2:9">
      <c r="B1632" s="82" t="str">
        <f>[2]自有船应收租金!B1574</f>
        <v>ACACIA TAURUS</v>
      </c>
      <c r="C1632" s="82" t="str">
        <f>[2]自有船应收租金!C1574</f>
        <v>STM</v>
      </c>
      <c r="D1632" s="82" t="str">
        <f>[2]自有船应收租金!F1574</f>
        <v>第11期</v>
      </c>
      <c r="E1632" s="82" t="str">
        <f>[2]自有船应收租金!I1574</f>
        <v>2021.08.10-2021.08.25</v>
      </c>
      <c r="F1632" s="83">
        <f>[2]自有船应收租金!V1574</f>
        <v>0</v>
      </c>
      <c r="G1632" s="82">
        <f>[2]自有船应收租金!AA1574</f>
        <v>83150</v>
      </c>
      <c r="H1632" s="82">
        <f>IF([2]自有船应收租金!AB1574="","",[2]自有船应收租金!AB1574)</f>
        <v>83150</v>
      </c>
      <c r="I1632" s="86">
        <f>[2]自有船应收租金!Y1574</f>
        <v>0</v>
      </c>
    </row>
    <row r="1633" s="59" customFormat="1" ht="12" customHeight="1" spans="2:9">
      <c r="B1633" s="82" t="str">
        <f>[2]自有船应收租金!B1575</f>
        <v>ACACIA HAWK</v>
      </c>
      <c r="C1633" s="82" t="str">
        <f>[2]自有船应收租金!C1575</f>
        <v>CMS</v>
      </c>
      <c r="D1633" s="82" t="str">
        <f>[2]自有船应收租金!F1575</f>
        <v>第87期</v>
      </c>
      <c r="E1633" s="82" t="str">
        <f>[2]自有船应收租金!I1575</f>
        <v>2021.08.10-2021.08.25</v>
      </c>
      <c r="F1633" s="83">
        <f>[2]自有船应收租金!V1575</f>
        <v>0</v>
      </c>
      <c r="G1633" s="82">
        <f>[2]自有船应收租金!AA1575</f>
        <v>105542.465753425</v>
      </c>
      <c r="H1633" s="82">
        <f>IF([2]自有船应收租金!AB1575="","",[2]自有船应收租金!AB1575)</f>
        <v>105515.12</v>
      </c>
      <c r="I1633" s="86">
        <f>[2]自有船应收租金!Y1575</f>
        <v>0</v>
      </c>
    </row>
    <row r="1634" s="59" customFormat="1" ht="12" customHeight="1" spans="2:9">
      <c r="B1634" s="82" t="str">
        <f>[2]自有船应收租金!B1576</f>
        <v>ACACIA REI</v>
      </c>
      <c r="C1634" s="82" t="str">
        <f>[2]自有船应收租金!C1576</f>
        <v>STM</v>
      </c>
      <c r="D1634" s="82" t="str">
        <f>[2]自有船应收租金!F1576</f>
        <v>第24期</v>
      </c>
      <c r="E1634" s="82" t="str">
        <f>[2]自有船应收租金!I1576</f>
        <v>2021.08.11-2021.08.26</v>
      </c>
      <c r="F1634" s="83">
        <f>[2]自有船应收租金!V1576</f>
        <v>0</v>
      </c>
      <c r="G1634" s="82">
        <f>[2]自有船应收租金!AA1576</f>
        <v>178526.41</v>
      </c>
      <c r="H1634" s="82">
        <f>IF([2]自有船应收租金!AB1576="","",[2]自有船应收租金!AB1576)</f>
        <v>178526.42</v>
      </c>
      <c r="I1634" s="86">
        <f>[2]自有船应收租金!Y1576</f>
        <v>0</v>
      </c>
    </row>
    <row r="1635" s="59" customFormat="1" ht="12" customHeight="1" spans="2:9">
      <c r="B1635" s="82" t="str">
        <f>[2]自有船应收租金!B1577</f>
        <v>Contship Day</v>
      </c>
      <c r="C1635" s="82" t="str">
        <f>[2]自有船应收租金!C1577</f>
        <v>CKL</v>
      </c>
      <c r="D1635" s="82" t="str">
        <f>[2]自有船应收租金!F1577</f>
        <v>第03期</v>
      </c>
      <c r="E1635" s="82" t="str">
        <f>[2]自有船应收租金!I1577</f>
        <v>2021.08.12-2021.08.27</v>
      </c>
      <c r="F1635" s="83">
        <f>[2]自有船应收租金!V1577</f>
        <v>0</v>
      </c>
      <c r="G1635" s="82">
        <f>[2]自有船应收租金!AA1577</f>
        <v>175279.541</v>
      </c>
      <c r="H1635" s="82">
        <f>IF([2]自有船应收租金!AB1577="","",[2]自有船应收租金!AB1577)</f>
        <v>175272.11</v>
      </c>
      <c r="I1635" s="86" t="str">
        <f>[2]自有船应收租金!Y1577</f>
        <v>1.25%佣金/停租换船员2021.07.13 1350-1854LT 0.2111天</v>
      </c>
    </row>
    <row r="1636" s="59" customFormat="1" ht="12" customHeight="1" spans="2:9">
      <c r="B1636" s="82" t="str">
        <f>[2]自有船应收租金!B1578</f>
        <v>Heung-A Jakarta </v>
      </c>
      <c r="C1636" s="82" t="str">
        <f>[2]自有船应收租金!C1578</f>
        <v>PAN</v>
      </c>
      <c r="D1636" s="82" t="str">
        <f>[2]自有船应收租金!F1578</f>
        <v>第21期</v>
      </c>
      <c r="E1636" s="82" t="str">
        <f>[2]自有船应收租金!I1578</f>
        <v>2021.08.12-2021.08.27</v>
      </c>
      <c r="F1636" s="83">
        <f>[2]自有船应收租金!V1578</f>
        <v>0</v>
      </c>
      <c r="G1636" s="82">
        <f>[2]自有船应收租金!AA1578</f>
        <v>165500</v>
      </c>
      <c r="H1636" s="82">
        <f>IF([2]自有船应收租金!AB1578="","",[2]自有船应收租金!AB1578)</f>
        <v>165472.68</v>
      </c>
      <c r="I1636" s="86">
        <f>[2]自有船应收租金!Y1578</f>
        <v>0</v>
      </c>
    </row>
    <row r="1637" s="59" customFormat="1" ht="12" customHeight="1" spans="2:9">
      <c r="B1637" s="82" t="str">
        <f>[2]自有船应收租金!B1579</f>
        <v>ACACIA MING</v>
      </c>
      <c r="C1637" s="82" t="str">
        <f>[2]自有船应收租金!C1579</f>
        <v>EAS</v>
      </c>
      <c r="D1637" s="82" t="str">
        <f>[2]自有船应收租金!F1579</f>
        <v>prefinal</v>
      </c>
      <c r="E1637" s="82" t="str">
        <f>[2]自有船应收租金!I1579</f>
        <v>2021.08.13-2021.08.20</v>
      </c>
      <c r="F1637" s="83">
        <f>[2]自有船应收租金!V1579</f>
        <v>0</v>
      </c>
      <c r="G1637" s="82">
        <f>[2]自有船应收租金!AA1579</f>
        <v>-172712.071917808</v>
      </c>
      <c r="H1637" s="82">
        <f>IF([2]自有船应收租金!AB1579="","",[2]自有船应收租金!AB1579)</f>
        <v>-172744.39</v>
      </c>
      <c r="I1637" s="86">
        <f>[2]自有船应收租金!Y1579</f>
        <v>0</v>
      </c>
    </row>
    <row r="1638" s="59" customFormat="1" ht="12" customHeight="1" spans="2:9">
      <c r="B1638" s="82" t="str">
        <f>[2]自有船应收租金!B1580</f>
        <v>JRS CARINA</v>
      </c>
      <c r="C1638" s="82" t="str">
        <f>[2]自有船应收租金!C1580</f>
        <v>CCL</v>
      </c>
      <c r="D1638" s="82" t="str">
        <f>[2]自有船应收租金!F1580</f>
        <v>第77期</v>
      </c>
      <c r="E1638" s="82" t="str">
        <f>[2]自有船应收租金!I1580</f>
        <v>2021.08.13-2021.08.28</v>
      </c>
      <c r="F1638" s="83">
        <f>[2]自有船应收租金!V1580</f>
        <v>0</v>
      </c>
      <c r="G1638" s="82">
        <f>[2]自有船应收租金!AA1580</f>
        <v>232514.6</v>
      </c>
      <c r="H1638" s="82">
        <f>IF([2]自有船应收租金!AB1580="","",[2]自有船应收租金!AB1580)</f>
        <v>232507.32</v>
      </c>
      <c r="I1638" s="86">
        <f>[2]自有船应收租金!Y1580</f>
        <v>0</v>
      </c>
    </row>
    <row r="1639" s="59" customFormat="1" ht="12" customHeight="1" spans="2:9">
      <c r="B1639" s="82" t="str">
        <f>[2]自有船应收租金!B1581</f>
        <v>ACACIA ARIES</v>
      </c>
      <c r="C1639" s="82" t="str">
        <f>[2]自有船应收租金!C1581</f>
        <v>STM</v>
      </c>
      <c r="D1639" s="82" t="str">
        <f>[2]自有船应收租金!F1581</f>
        <v>第37期</v>
      </c>
      <c r="E1639" s="82" t="str">
        <f>[2]自有船应收租金!I1581</f>
        <v>2021.08.13-2021.08.28</v>
      </c>
      <c r="F1639" s="83">
        <f>[2]自有船应收租金!V1581</f>
        <v>0</v>
      </c>
      <c r="G1639" s="82">
        <f>[2]自有船应收租金!AA1581</f>
        <v>81739.32</v>
      </c>
      <c r="H1639" s="82">
        <f>IF([2]自有船应收租金!AB1581="","",[2]自有船应收租金!AB1581)</f>
        <v>81739.33</v>
      </c>
      <c r="I1639" s="86">
        <f>[2]自有船应收租金!Y1581</f>
        <v>0</v>
      </c>
    </row>
    <row r="1640" s="59" customFormat="1" ht="12" customHeight="1" spans="2:9">
      <c r="B1640" s="82" t="str">
        <f>[2]自有船应收租金!B1582</f>
        <v>A BOTE</v>
      </c>
      <c r="C1640" s="82" t="str">
        <f>[2]自有船应收租金!C1582</f>
        <v>TCL</v>
      </c>
      <c r="D1640" s="82" t="str">
        <f>[2]自有船应收租金!F1582</f>
        <v>第10期</v>
      </c>
      <c r="E1640" s="82" t="str">
        <f>[2]自有船应收租金!I1582</f>
        <v>2021.08.13-2021.08.28</v>
      </c>
      <c r="F1640" s="83">
        <f>[2]自有船应收租金!V1582</f>
        <v>0</v>
      </c>
      <c r="G1640" s="82">
        <f>[2]自有船应收租金!AA1582</f>
        <v>188100</v>
      </c>
      <c r="H1640" s="82">
        <f>IF([2]自有船应收租金!AB1582="","",[2]自有船应收租金!AB1582)</f>
        <v>189571.42</v>
      </c>
      <c r="I1640" s="86">
        <f>[2]自有船应收租金!Y1582</f>
        <v>0</v>
      </c>
    </row>
    <row r="1641" s="59" customFormat="1" ht="12" customHeight="1" spans="2:9">
      <c r="B1641" s="82" t="str">
        <f>[2]自有船应收租金!B1583</f>
        <v>A KIBO</v>
      </c>
      <c r="C1641" s="82" t="str">
        <f>[2]自有船应收租金!C1583</f>
        <v>GMS</v>
      </c>
      <c r="D1641" s="82" t="str">
        <f>[2]自有船应收租金!F1583</f>
        <v>第18期</v>
      </c>
      <c r="E1641" s="82" t="str">
        <f>[2]自有船应收租金!I1583</f>
        <v>2021.08.14-2021.08.29</v>
      </c>
      <c r="F1641" s="83">
        <f>[2]自有船应收租金!V1583</f>
        <v>0</v>
      </c>
      <c r="G1641" s="82">
        <f>[2]自有船应收租金!AA1583</f>
        <v>171243.75</v>
      </c>
      <c r="H1641" s="82">
        <f>IF([2]自有船应收租金!AB1583="","",[2]自有船应收租金!AB1583)</f>
        <v>171243.75</v>
      </c>
      <c r="I1641" s="86" t="str">
        <f>[2]自有船应收租金!Y1583</f>
        <v>1.25%佣金</v>
      </c>
    </row>
    <row r="1642" s="59" customFormat="1" ht="12" customHeight="1" spans="2:9">
      <c r="B1642" s="82" t="str">
        <f>[2]自有船应收租金!B1584</f>
        <v>A MYOKO</v>
      </c>
      <c r="C1642" s="82" t="str">
        <f>[2]自有船应收租金!C1584</f>
        <v>NS</v>
      </c>
      <c r="D1642" s="82" t="str">
        <f>[2]自有船应收租金!F1584</f>
        <v>第01期</v>
      </c>
      <c r="E1642" s="82" t="str">
        <f>[2]自有船应收租金!I1584</f>
        <v>2021.08.16-2021.08.31</v>
      </c>
      <c r="F1642" s="83">
        <f>[2]自有船应收租金!V1584</f>
        <v>0</v>
      </c>
      <c r="G1642" s="82">
        <f>[2]自有船应收租金!AA1584</f>
        <v>456212.617</v>
      </c>
      <c r="H1642" s="82">
        <f>IF([2]自有船应收租金!AB1584="","",[2]自有船应收租金!AB1584)</f>
        <v>456175.32</v>
      </c>
      <c r="I1642" s="86" t="str">
        <f>[2]自有船应收租金!Y1584</f>
        <v>1.25%佣金</v>
      </c>
    </row>
    <row r="1643" s="59" customFormat="1" ht="12" customHeight="1" spans="2:9">
      <c r="B1643" s="82" t="str">
        <f>[2]自有船应收租金!B1585</f>
        <v>A HOKEN</v>
      </c>
      <c r="C1643" s="82" t="str">
        <f>[2]自有船应收租金!C1585</f>
        <v>COSCO</v>
      </c>
      <c r="D1643" s="82" t="str">
        <f>[2]自有船应收租金!F1585</f>
        <v>第05期</v>
      </c>
      <c r="E1643" s="82" t="str">
        <f>[2]自有船应收租金!I1585</f>
        <v>2021.08.16-2021.09.01</v>
      </c>
      <c r="F1643" s="83">
        <f>[2]自有船应收租金!V1585</f>
        <v>-1968</v>
      </c>
      <c r="G1643" s="82">
        <f>[2]自有船应收租金!AA1585</f>
        <v>189968</v>
      </c>
      <c r="H1643" s="82">
        <f>IF([2]自有船应收租金!AB1585="","",[2]自有船应收租金!AB1585)</f>
        <v>189960.69</v>
      </c>
      <c r="I1643" s="86" t="str">
        <f>[2]自有船应收租金!Y1585</f>
        <v>船员劳务费v.165-167</v>
      </c>
    </row>
    <row r="1644" s="59" customFormat="1" ht="12" customHeight="1" spans="2:9">
      <c r="B1644" s="82" t="str">
        <f>[2]自有船应收租金!B1586</f>
        <v>A FUKU</v>
      </c>
      <c r="C1644" s="82" t="str">
        <f>[2]自有船应收租金!C1586</f>
        <v>TSL</v>
      </c>
      <c r="D1644" s="82" t="str">
        <f>[2]自有船应收租金!F1586</f>
        <v>第22期</v>
      </c>
      <c r="E1644" s="82" t="str">
        <f>[2]自有船应收租金!I1586</f>
        <v>2021.08.16-2021.09.01</v>
      </c>
      <c r="F1644" s="83">
        <f>[2]自有船应收租金!V1586</f>
        <v>0</v>
      </c>
      <c r="G1644" s="82">
        <f>[2]自有船应收租金!AA1586</f>
        <v>163240</v>
      </c>
      <c r="H1644" s="82">
        <f>IF([2]自有船应收租金!AB1586="","",[2]自有船应收租金!AB1586)</f>
        <v>163222.68</v>
      </c>
      <c r="I1644" s="86" t="str">
        <f>[2]自有船应收租金!Y1586</f>
        <v>1.25%佣金</v>
      </c>
    </row>
    <row r="1645" s="59" customFormat="1" ht="12" customHeight="1" spans="2:9">
      <c r="B1645" s="82" t="str">
        <f>[2]自有船应收租金!B1587</f>
        <v>A KOU</v>
      </c>
      <c r="C1645" s="82" t="str">
        <f>[2]自有船应收租金!C1587</f>
        <v>TSL</v>
      </c>
      <c r="D1645" s="82" t="str">
        <f>[2]自有船应收租金!F1587</f>
        <v>第11期</v>
      </c>
      <c r="E1645" s="82" t="str">
        <f>[2]自有船应收租金!I1587</f>
        <v>2021.08.16-2021.08.22</v>
      </c>
      <c r="F1645" s="83">
        <f>[2]自有船应收租金!V1587</f>
        <v>0</v>
      </c>
      <c r="G1645" s="82">
        <f>[2]自有船应收租金!AA1587</f>
        <v>71100</v>
      </c>
      <c r="H1645" s="82">
        <f>IF([2]自有船应收租金!AB1587="","",[2]自有船应收租金!AB1587)</f>
        <v>71082.68</v>
      </c>
      <c r="I1645" s="86" t="str">
        <f>[2]自有船应收租金!Y1587</f>
        <v>1.25%佣金</v>
      </c>
    </row>
    <row r="1646" s="59" customFormat="1" ht="12" customHeight="1" spans="2:9">
      <c r="B1646" s="82" t="str">
        <f>[2]自有船应收租金!B1588</f>
        <v>Heung-A Manila</v>
      </c>
      <c r="C1646" s="82" t="str">
        <f>[2]自有船应收租金!C1588</f>
        <v>SCP</v>
      </c>
      <c r="D1646" s="82" t="str">
        <f>[2]自有船应收租金!F1588</f>
        <v>第14期</v>
      </c>
      <c r="E1646" s="82" t="str">
        <f>[2]自有船应收租金!I1588</f>
        <v>2021.08.16-2021.08.31</v>
      </c>
      <c r="F1646" s="83">
        <f>[2]自有船应收租金!V1588</f>
        <v>0</v>
      </c>
      <c r="G1646" s="82">
        <f>[2]自有船应收租金!AA1588</f>
        <v>-133408.344657534</v>
      </c>
      <c r="H1646" s="82">
        <f>IF([2]自有船应收租金!AB1588="","",[2]自有船应收租金!AB1588)</f>
        <v>-133408.34</v>
      </c>
      <c r="I1646" s="86" t="str">
        <f>[2]自有船应收租金!Y1588</f>
        <v>1.25%佣金/修船停租,预估26天</v>
      </c>
    </row>
    <row r="1647" s="59" customFormat="1" ht="12" customHeight="1" spans="2:9">
      <c r="B1647" s="82" t="str">
        <f>[2]自有船应收租金!B1589</f>
        <v>JRS CORVUS</v>
      </c>
      <c r="C1647" s="82" t="str">
        <f>[2]自有船应收租金!C1589</f>
        <v>STM</v>
      </c>
      <c r="D1647" s="82" t="str">
        <f>[2]自有船应收租金!F1589</f>
        <v>第17期</v>
      </c>
      <c r="E1647" s="82" t="str">
        <f>[2]自有船应收租金!I1589</f>
        <v>2021.08.17-2021.09.01</v>
      </c>
      <c r="F1647" s="83">
        <f>[2]自有船应收租金!V1589</f>
        <v>0</v>
      </c>
      <c r="G1647" s="82">
        <f>[2]自有船应收租金!AA1589</f>
        <v>98427.2</v>
      </c>
      <c r="H1647" s="82">
        <f>IF([2]自有船应收租金!AB1589="","",[2]自有船应收租金!AB1589)</f>
        <v>98427.19</v>
      </c>
      <c r="I1647" s="86">
        <f>[2]自有船应收租金!Y1589</f>
        <v>0</v>
      </c>
    </row>
    <row r="1648" s="59" customFormat="1" ht="12" customHeight="1" spans="2:9">
      <c r="B1648" s="82" t="str">
        <f>[2]自有船应收租金!B1590</f>
        <v>A XINXIA</v>
      </c>
      <c r="C1648" s="82" t="str">
        <f>[2]自有船应收租金!C1590</f>
        <v>SKR</v>
      </c>
      <c r="D1648" s="82" t="str">
        <f>[2]自有船应收租金!F1590</f>
        <v>第03期</v>
      </c>
      <c r="E1648" s="82" t="str">
        <f>[2]自有船应收租金!I1590</f>
        <v>2021.08.18-2021.09.02</v>
      </c>
      <c r="F1648" s="83">
        <f>[2]自有船应收租金!V1590</f>
        <v>0</v>
      </c>
      <c r="G1648" s="82">
        <f>[2]自有船应收租金!AA1590</f>
        <v>293250</v>
      </c>
      <c r="H1648" s="82">
        <f>IF([2]自有船应收租金!AB1590="","",[2]自有船应收租金!AB1590)</f>
        <v>293242.69</v>
      </c>
      <c r="I1648" s="86">
        <f>[2]自有船应收租金!Y1590</f>
        <v>0</v>
      </c>
    </row>
    <row r="1649" s="59" customFormat="1" ht="12" customHeight="1" spans="2:9">
      <c r="B1649" s="82" t="str">
        <f>[2]自有船应收租金!B1591</f>
        <v>ACACIA VIRGO</v>
      </c>
      <c r="C1649" s="82" t="str">
        <f>[2]自有船应收租金!C1591</f>
        <v>SKR</v>
      </c>
      <c r="D1649" s="82" t="str">
        <f>[2]自有船应收租金!F1591</f>
        <v>第10期</v>
      </c>
      <c r="E1649" s="82" t="str">
        <f>[2]自有船应收租金!I1591</f>
        <v>2021.08.18-2021.09.02</v>
      </c>
      <c r="F1649" s="83">
        <f>[2]自有船应收租金!V1591</f>
        <v>0</v>
      </c>
      <c r="G1649" s="82">
        <f>[2]自有船应收租金!AA1591</f>
        <v>147632.58</v>
      </c>
      <c r="H1649" s="82">
        <f>IF([2]自有船应收租金!AB1591="","",[2]自有船应收租金!AB1591)</f>
        <v>147625.28</v>
      </c>
      <c r="I1649" s="86" t="str">
        <f>[2]自有船应收租金!Y1591</f>
        <v>1.25%佣金/停租俄罗斯PSCO检查2021.07.19 0644-1703LT</v>
      </c>
    </row>
    <row r="1650" s="59" customFormat="1" ht="12" customHeight="1" spans="2:9">
      <c r="B1650" s="82" t="str">
        <f>[2]自有船应收租金!B1592</f>
        <v>A Daisen</v>
      </c>
      <c r="C1650" s="82" t="str">
        <f>[2]自有船应收租金!C1592</f>
        <v>CUL</v>
      </c>
      <c r="D1650" s="82" t="str">
        <f>[2]自有船应收租金!F1592</f>
        <v>第03期</v>
      </c>
      <c r="E1650" s="82" t="str">
        <f>[2]自有船应收租金!I1592</f>
        <v>2021.08.19-2021.09.03</v>
      </c>
      <c r="F1650" s="83">
        <f>[2]自有船应收租金!V1592</f>
        <v>0</v>
      </c>
      <c r="G1650" s="82">
        <f>[2]自有船应收租金!AA1592</f>
        <v>1282797.93</v>
      </c>
      <c r="H1650" s="82">
        <f>IF([2]自有船应收租金!AB1592="","",[2]自有船应收租金!AB1592)</f>
        <v>1282797.93</v>
      </c>
      <c r="I1650" s="86">
        <f>[2]自有船应收租金!Y1592</f>
        <v>0</v>
      </c>
    </row>
    <row r="1651" s="59" customFormat="1" ht="12" customHeight="1" spans="2:9">
      <c r="B1651" s="82" t="str">
        <f>[2]自有船应收租金!B1593</f>
        <v>Heung-A Singapore</v>
      </c>
      <c r="C1651" s="82" t="str">
        <f>[2]自有船应收租金!C1593</f>
        <v>SKR</v>
      </c>
      <c r="D1651" s="82" t="str">
        <f>[2]自有船应收租金!F1593</f>
        <v>第07期</v>
      </c>
      <c r="E1651" s="82" t="str">
        <f>[2]自有船应收租金!I1593</f>
        <v>2021.08.19-2021.09.03</v>
      </c>
      <c r="F1651" s="83">
        <f>[2]自有船应收租金!V1593</f>
        <v>0</v>
      </c>
      <c r="G1651" s="82">
        <f>[2]自有船应收租金!AA1593</f>
        <v>233200</v>
      </c>
      <c r="H1651" s="82">
        <f>IF([2]自有船应收租金!AB1593="","",[2]自有船应收租金!AB1593)</f>
        <v>233192.7</v>
      </c>
      <c r="I1651" s="86">
        <f>[2]自有船应收租金!Y1593</f>
        <v>0</v>
      </c>
    </row>
    <row r="1652" s="59" customFormat="1" ht="12" customHeight="1" spans="2:9">
      <c r="B1652" s="82" t="str">
        <f>[2]自有船应收租金!B1594</f>
        <v>ACACIA MING</v>
      </c>
      <c r="C1652" s="82" t="str">
        <f>[2]自有船应收租金!C1594</f>
        <v>EAS</v>
      </c>
      <c r="D1652" s="82" t="str">
        <f>[2]自有船应收租金!F1594</f>
        <v>prefinal2</v>
      </c>
      <c r="E1652" s="82" t="str">
        <f>[2]自有船应收租金!I1594</f>
        <v>2021.08.20-2021.08.18</v>
      </c>
      <c r="F1652" s="83">
        <f>[2]自有船应收租金!V1594</f>
        <v>0</v>
      </c>
      <c r="G1652" s="82">
        <f>[2]自有船应收租金!AA1594</f>
        <v>-4308.67230684932</v>
      </c>
      <c r="H1652" s="82" t="str">
        <f>IF([2]自有船应收租金!AB1594="","",[2]自有船应收租金!AB1594)</f>
        <v/>
      </c>
      <c r="I1652" s="86">
        <f>[2]自有船应收租金!Y1594</f>
        <v>0</v>
      </c>
    </row>
    <row r="1653" s="59" customFormat="1" ht="12" customHeight="1" spans="2:9">
      <c r="B1653" s="82" t="str">
        <f>[2]自有船应收租金!B1595</f>
        <v>LISBOA</v>
      </c>
      <c r="C1653" s="82" t="str">
        <f>[2]自有船应收租金!C1595</f>
        <v>KMTC</v>
      </c>
      <c r="D1653" s="82" t="str">
        <f>[2]自有船应收租金!F1595</f>
        <v>第12期</v>
      </c>
      <c r="E1653" s="82" t="str">
        <f>[2]自有船应收租金!I1595</f>
        <v>2021.08.20-2021.09.04</v>
      </c>
      <c r="F1653" s="83">
        <f>[2]自有船应收租金!V1595</f>
        <v>0</v>
      </c>
      <c r="G1653" s="82">
        <f>[2]自有船应收租金!AA1595</f>
        <v>119200</v>
      </c>
      <c r="H1653" s="82">
        <f>IF([2]自有船应收租金!AB1595="","",[2]自有船应收租金!AB1595)</f>
        <v>119198.07</v>
      </c>
      <c r="I1653" s="86">
        <f>[2]自有船应收租金!Y1595</f>
        <v>0</v>
      </c>
    </row>
    <row r="1654" s="59" customFormat="1" ht="12" customHeight="1" spans="2:9">
      <c r="B1654" s="82" t="str">
        <f>[2]自有船应收租金!B1596</f>
        <v>ACACIA WA</v>
      </c>
      <c r="C1654" s="82" t="str">
        <f>[2]自有船应收租金!C1596</f>
        <v>SJA</v>
      </c>
      <c r="D1654" s="82" t="str">
        <f>[2]自有船应收租金!F1596</f>
        <v>第01期</v>
      </c>
      <c r="E1654" s="82" t="str">
        <f>[2]自有船应收租金!I1596</f>
        <v>2021.08.21-2021.09.05</v>
      </c>
      <c r="F1654" s="83">
        <f>[2]自有船应收租金!V1596</f>
        <v>0</v>
      </c>
      <c r="G1654" s="82">
        <f>[2]自有船应收租金!AA1596</f>
        <v>357867.78</v>
      </c>
      <c r="H1654" s="82">
        <f>IF([2]自有船应收租金!AB1596="","",[2]自有船应收租金!AB1596)</f>
        <v>357867.78</v>
      </c>
      <c r="I1654" s="86">
        <f>[2]自有船应收租金!Y1596</f>
        <v>0</v>
      </c>
    </row>
    <row r="1655" s="59" customFormat="1" ht="12" customHeight="1" spans="2:9">
      <c r="B1655" s="82" t="str">
        <f>[2]自有船应收租金!B1597</f>
        <v>A HOUOU</v>
      </c>
      <c r="C1655" s="82" t="str">
        <f>[2]自有船应收租金!C1597</f>
        <v>FESCO</v>
      </c>
      <c r="D1655" s="82" t="str">
        <f>[2]自有船应收租金!F1597</f>
        <v>第05期</v>
      </c>
      <c r="E1655" s="82" t="str">
        <f>[2]自有船应收租金!I1597</f>
        <v>2021.08.21-2021.09.05</v>
      </c>
      <c r="F1655" s="83">
        <f>[2]自有船应收租金!V1597</f>
        <v>0</v>
      </c>
      <c r="G1655" s="82">
        <f>[2]自有船应收租金!AA1597</f>
        <v>287744.75</v>
      </c>
      <c r="H1655" s="82">
        <f>IF([2]自有船应收租金!AB1597="","",[2]自有船应收租金!AB1597)</f>
        <v>287737.45</v>
      </c>
      <c r="I1655" s="86" t="str">
        <f>[2]自有船应收租金!Y1597</f>
        <v>5%佣金</v>
      </c>
    </row>
    <row r="1656" s="59" customFormat="1" ht="12" customHeight="1" spans="2:9">
      <c r="B1656" s="82" t="str">
        <f>[2]自有船应收租金!B1598</f>
        <v>ACACIA LIBRA</v>
      </c>
      <c r="C1656" s="82" t="str">
        <f>[2]自有船应收租金!C1598</f>
        <v>COSCO</v>
      </c>
      <c r="D1656" s="82" t="str">
        <f>[2]自有船应收租金!F1598</f>
        <v>第24期</v>
      </c>
      <c r="E1656" s="82" t="str">
        <f>[2]自有船应收租金!I1598</f>
        <v>2021.08.21-2021.09.05</v>
      </c>
      <c r="F1656" s="83">
        <f>[2]自有船应收租金!V1598</f>
        <v>0</v>
      </c>
      <c r="G1656" s="82">
        <f>[2]自有船应收租金!AA1598</f>
        <v>142677.79885</v>
      </c>
      <c r="H1656" s="82">
        <f>IF([2]自有船应收租金!AB1598="","",[2]自有船应收租金!AB1598)</f>
        <v>142675.87</v>
      </c>
      <c r="I1656" s="86" t="str">
        <f>[2]自有船应收租金!Y1598</f>
        <v>停租主机故障2021.8.3 20:30LT-2300LT 0.10417天</v>
      </c>
    </row>
    <row r="1657" s="59" customFormat="1" ht="12" customHeight="1" spans="2:9">
      <c r="B1657" s="82" t="str">
        <f>[2]自有船应收租金!B1599</f>
        <v>A MIZUHO</v>
      </c>
      <c r="C1657" s="82" t="str">
        <f>[2]自有船应收租金!C1599</f>
        <v>Heung-A</v>
      </c>
      <c r="D1657" s="82" t="str">
        <f>[2]自有船应收租金!F1599</f>
        <v>第14期</v>
      </c>
      <c r="E1657" s="82" t="str">
        <f>[2]自有船应收租金!I1599</f>
        <v>2021.08.21-2021.09.05</v>
      </c>
      <c r="F1657" s="83">
        <f>[2]自有船应收租金!V1599</f>
        <v>0</v>
      </c>
      <c r="G1657" s="82">
        <f>[2]自有船应收租金!AA1599</f>
        <v>153616.438356164</v>
      </c>
      <c r="H1657" s="82">
        <f>IF([2]自有船应收租金!AB1599="","",[2]自有船应收租金!AB1599)</f>
        <v>153609.0972</v>
      </c>
      <c r="I1657" s="86">
        <f>[2]自有船应收租金!Y1599</f>
        <v>0</v>
      </c>
    </row>
    <row r="1658" s="59" customFormat="1" ht="12" customHeight="1" spans="2:9">
      <c r="B1658" s="82" t="str">
        <f>[2]自有船应收租金!B1600</f>
        <v>A KOU</v>
      </c>
      <c r="C1658" s="82" t="str">
        <f>[2]自有船应收租金!C1600</f>
        <v>TSL</v>
      </c>
      <c r="D1658" s="82" t="str">
        <f>[2]自有船应收租金!F1600</f>
        <v>Prefinal</v>
      </c>
      <c r="E1658" s="82" t="str">
        <f>[2]自有船应收租金!I1600</f>
        <v>2021.08.22-2021.09.06</v>
      </c>
      <c r="F1658" s="83">
        <f>[2]自有船应收租金!V1600</f>
        <v>-14050</v>
      </c>
      <c r="G1658" s="82">
        <f>[2]自有船应收租金!AA1600</f>
        <v>33126.0956164384</v>
      </c>
      <c r="H1658" s="82">
        <f>IF([2]自有船应收租金!AB1600="","",[2]自有船应收租金!AB1600)</f>
        <v>33091.43</v>
      </c>
      <c r="I1658" s="86" t="str">
        <f>[2]自有船应收租金!Y1600</f>
        <v>1.25%佣金/V.21026-21029 劳务费/V.21030-21035劳务费</v>
      </c>
    </row>
    <row r="1659" s="59" customFormat="1" ht="12" customHeight="1" spans="2:9">
      <c r="B1659" s="82" t="str">
        <f>[2]自有船应收租金!B1601</f>
        <v>A KOU</v>
      </c>
      <c r="C1659" s="82" t="str">
        <f>[2]自有船应收租金!C1601</f>
        <v>TSL</v>
      </c>
      <c r="D1659" s="82" t="str">
        <f>[2]自有船应收租金!F1601</f>
        <v>final</v>
      </c>
      <c r="E1659" s="82" t="str">
        <f>[2]自有船应收租金!I1601</f>
        <v>2021.08.22-2021.09.06</v>
      </c>
      <c r="F1659" s="83">
        <f>[2]自有船应收租金!V1601</f>
        <v>0</v>
      </c>
      <c r="G1659" s="82">
        <f>[2]自有船应收租金!AA1601</f>
        <v>5000</v>
      </c>
      <c r="H1659" s="82" t="str">
        <f>IF([2]自有船应收租金!AB1601="","",[2]自有船应收租金!AB1601)</f>
        <v/>
      </c>
      <c r="I1659" s="86" t="str">
        <f>[2]自有船应收租金!Y1601</f>
        <v>1.25%佣金</v>
      </c>
    </row>
    <row r="1660" s="59" customFormat="1" ht="12" customHeight="1" spans="2:9">
      <c r="B1660" s="82" t="str">
        <f>[2]自有船应收租金!B1602</f>
        <v>A MAKOTO</v>
      </c>
      <c r="C1660" s="82" t="str">
        <f>[2]自有船应收租金!C1602</f>
        <v>STM</v>
      </c>
      <c r="D1660" s="82" t="str">
        <f>[2]自有船应收租金!F1602</f>
        <v>第07期</v>
      </c>
      <c r="E1660" s="82" t="str">
        <f>[2]自有船应收租金!I1602</f>
        <v>2021.08.22-2021.09.06</v>
      </c>
      <c r="F1660" s="83">
        <f>[2]自有船应收租金!V1602</f>
        <v>0</v>
      </c>
      <c r="G1660" s="82">
        <f>[2]自有船应收租金!AA1602</f>
        <v>181069.51</v>
      </c>
      <c r="H1660" s="82">
        <f>IF([2]自有船应收租金!AB1602="","",[2]自有船应收租金!AB1602)</f>
        <v>181069.51</v>
      </c>
      <c r="I1660" s="86">
        <f>[2]自有船应收租金!Y1602</f>
        <v>0</v>
      </c>
    </row>
    <row r="1661" s="59" customFormat="1" ht="12" customHeight="1" spans="2:9">
      <c r="B1661" s="82" t="str">
        <f>[2]自有船应收租金!B1603</f>
        <v>ACACIA MING</v>
      </c>
      <c r="C1661" s="82" t="str">
        <f>[2]自有船应收租金!C1603</f>
        <v>STM</v>
      </c>
      <c r="D1661" s="82" t="str">
        <f>[2]自有船应收租金!F1603</f>
        <v>第01期</v>
      </c>
      <c r="E1661" s="82" t="str">
        <f>[2]自有船应收租金!I1603</f>
        <v>2021.08.23-2021.09.07</v>
      </c>
      <c r="F1661" s="83">
        <f>[2]自有船应收租金!V1603</f>
        <v>0</v>
      </c>
      <c r="G1661" s="82">
        <f>[2]自有船应收租金!AA1603</f>
        <v>272313.2</v>
      </c>
      <c r="H1661" s="82">
        <f>IF([2]自有船应收租金!AB1603="","",[2]自有船应收租金!AB1603)</f>
        <v>272313.2</v>
      </c>
      <c r="I1661" s="86">
        <f>[2]自有船应收租金!Y1603</f>
        <v>0</v>
      </c>
    </row>
    <row r="1662" s="59" customFormat="1" ht="12" customHeight="1" spans="2:9">
      <c r="B1662" s="82" t="str">
        <f>[2]自有船应收租金!B1604</f>
        <v>A KEIGA</v>
      </c>
      <c r="C1662" s="82" t="str">
        <f>[2]自有船应收租金!C1604</f>
        <v>TFL</v>
      </c>
      <c r="D1662" s="82" t="str">
        <f>[2]自有船应收租金!F1604</f>
        <v>第03期</v>
      </c>
      <c r="E1662" s="82" t="str">
        <f>[2]自有船应收租金!I1604</f>
        <v>2021.08.23-2021.09.07</v>
      </c>
      <c r="F1662" s="83">
        <f>[2]自有船应收租金!V1604</f>
        <v>0</v>
      </c>
      <c r="G1662" s="82">
        <f>[2]自有船应收租金!AA1604</f>
        <v>240750</v>
      </c>
      <c r="H1662" s="82">
        <f>IF([2]自有船应收租金!AB1604="","",[2]自有船应收租金!AB1604)</f>
        <v>240750</v>
      </c>
      <c r="I1662" s="86">
        <f>[2]自有船应收租金!Y1604</f>
        <v>0</v>
      </c>
    </row>
    <row r="1663" s="59" customFormat="1" ht="12" customHeight="1" spans="2:9">
      <c r="B1663" s="82" t="str">
        <f>[2]自有船应收租金!B1605</f>
        <v>ACACIA TAURUS</v>
      </c>
      <c r="C1663" s="82" t="str">
        <f>[2]自有船应收租金!C1605</f>
        <v>STM</v>
      </c>
      <c r="D1663" s="82" t="str">
        <f>[2]自有船应收租金!F1605</f>
        <v>第12期</v>
      </c>
      <c r="E1663" s="82" t="str">
        <f>[2]自有船应收租金!I1605</f>
        <v>2021.08.25-2021.09.09</v>
      </c>
      <c r="F1663" s="83">
        <f>[2]自有船应收租金!V1605</f>
        <v>0</v>
      </c>
      <c r="G1663" s="82">
        <f>[2]自有船应收租金!AA1605</f>
        <v>82688.84</v>
      </c>
      <c r="H1663" s="82">
        <f>IF([2]自有船应收租金!AB1605="","",[2]自有船应收租金!AB1605)</f>
        <v>82688.84</v>
      </c>
      <c r="I1663" s="86">
        <f>[2]自有船应收租金!Y1605</f>
        <v>0</v>
      </c>
    </row>
    <row r="1664" s="59" customFormat="1" ht="12" customHeight="1" spans="2:9">
      <c r="B1664" s="82" t="str">
        <f>[2]自有船应收租金!B1606</f>
        <v>ACACIA REI</v>
      </c>
      <c r="C1664" s="82" t="str">
        <f>[2]自有船应收租金!C1606</f>
        <v>STM</v>
      </c>
      <c r="D1664" s="82" t="str">
        <f>[2]自有船应收租金!F1606</f>
        <v>第25期</v>
      </c>
      <c r="E1664" s="82" t="str">
        <f>[2]自有船应收租金!I1606</f>
        <v>2021.08.26-2021.09.10</v>
      </c>
      <c r="F1664" s="83">
        <f>[2]自有船应收租金!V1606</f>
        <v>0</v>
      </c>
      <c r="G1664" s="82">
        <f>[2]自有船应收租金!AA1606</f>
        <v>181200</v>
      </c>
      <c r="H1664" s="82">
        <f>IF([2]自有船应收租金!AB1606="","",[2]自有船应收租金!AB1606)</f>
        <v>181200</v>
      </c>
      <c r="I1664" s="86">
        <f>[2]自有船应收租金!Y1606</f>
        <v>0</v>
      </c>
    </row>
    <row r="1665" s="59" customFormat="1" ht="12" customHeight="1" spans="2:9">
      <c r="B1665" s="82" t="str">
        <f>[2]自有船应收租金!B1607</f>
        <v>ACACIA HAWK</v>
      </c>
      <c r="C1665" s="82" t="str">
        <f>[2]自有船应收租金!C1607</f>
        <v>CMS</v>
      </c>
      <c r="D1665" s="82" t="str">
        <f>[2]自有船应收租金!F1607</f>
        <v>第88期</v>
      </c>
      <c r="E1665" s="82" t="str">
        <f>[2]自有船应收租金!I1607</f>
        <v>2021.08.25-2021.09.09</v>
      </c>
      <c r="F1665" s="83">
        <f>[2]自有船应收租金!V1607</f>
        <v>0</v>
      </c>
      <c r="G1665" s="82">
        <f>[2]自有船应收租金!AA1607</f>
        <v>105542.465753425</v>
      </c>
      <c r="H1665" s="82">
        <f>IF([2]自有船应收租金!AB1607="","",[2]自有船应收租金!AB1607)</f>
        <v>105515.14</v>
      </c>
      <c r="I1665" s="86">
        <f>[2]自有船应收租金!Y1607</f>
        <v>0</v>
      </c>
    </row>
    <row r="1666" s="59" customFormat="1" ht="12" customHeight="1" spans="2:9">
      <c r="B1666" s="82" t="str">
        <f>[2]自有船应收租金!B1608</f>
        <v>A KINKA</v>
      </c>
      <c r="C1666" s="82" t="str">
        <f>[2]自有船应收租金!C1608</f>
        <v>TFS</v>
      </c>
      <c r="D1666" s="82" t="str">
        <f>[2]自有船应收租金!F1608</f>
        <v>第02期</v>
      </c>
      <c r="E1666" s="82" t="str">
        <f>[2]自有船应收租金!I1608</f>
        <v>2021.08.27-2021.09.26</v>
      </c>
      <c r="F1666" s="83">
        <f>[2]自有船应收租金!V1608</f>
        <v>0</v>
      </c>
      <c r="G1666" s="82">
        <f>[2]自有船应收租金!AA1608</f>
        <v>858582.0398</v>
      </c>
      <c r="H1666" s="82">
        <f>IF([2]自有船应收租金!AB1608="","",[2]自有船应收租金!AB1608)</f>
        <v>858582.31</v>
      </c>
      <c r="I1666" s="86" t="str">
        <f>[2]自有船应收租金!Y1608</f>
        <v>停租上海碰撞事故2021.08.01 2220-8.23 1915LT 20.59167天</v>
      </c>
    </row>
    <row r="1667" s="59" customFormat="1" ht="12" customHeight="1" spans="2:9">
      <c r="B1667" s="82" t="str">
        <f>[2]自有船应收租金!B1609</f>
        <v>Contship Day</v>
      </c>
      <c r="C1667" s="82" t="str">
        <f>[2]自有船应收租金!C1609</f>
        <v>CKL</v>
      </c>
      <c r="D1667" s="82" t="str">
        <f>[2]自有船应收租金!F1609</f>
        <v>第04期</v>
      </c>
      <c r="E1667" s="82" t="str">
        <f>[2]自有船应收租金!I1609</f>
        <v>2021.08.27-2021.09.11</v>
      </c>
      <c r="F1667" s="83">
        <f>[2]自有船应收租金!V1609</f>
        <v>0</v>
      </c>
      <c r="G1667" s="82">
        <f>[2]自有船应收租金!AA1609</f>
        <v>178350</v>
      </c>
      <c r="H1667" s="82">
        <f>IF([2]自有船应收租金!AB1609="","",[2]自有船应收租金!AB1609)</f>
        <v>178342.65</v>
      </c>
      <c r="I1667" s="86" t="str">
        <f>[2]自有船应收租金!Y1609</f>
        <v>1.25%佣金</v>
      </c>
    </row>
    <row r="1668" s="59" customFormat="1" ht="12" customHeight="1" spans="2:9">
      <c r="B1668" s="82" t="str">
        <f>[2]自有船应收租金!B1610</f>
        <v>Heung-A Jakarta </v>
      </c>
      <c r="C1668" s="82" t="str">
        <f>[2]自有船应收租金!C1610</f>
        <v>PAN</v>
      </c>
      <c r="D1668" s="82" t="str">
        <f>[2]自有船应收租金!F1610</f>
        <v>第22期</v>
      </c>
      <c r="E1668" s="82" t="str">
        <f>[2]自有船应收租金!I1610</f>
        <v>2021.08.27-2021.09.11</v>
      </c>
      <c r="F1668" s="83">
        <f>[2]自有船应收租金!V1610</f>
        <v>0</v>
      </c>
      <c r="G1668" s="82">
        <f>[2]自有船应收租金!AA1610</f>
        <v>165500</v>
      </c>
      <c r="H1668" s="82">
        <f>IF([2]自有船应收租金!AB1610="","",[2]自有船应收租金!AB1610)</f>
        <v>165472.62</v>
      </c>
      <c r="I1668" s="86">
        <f>[2]自有船应收租金!Y1610</f>
        <v>0</v>
      </c>
    </row>
    <row r="1669" s="59" customFormat="1" ht="12" customHeight="1" spans="2:9">
      <c r="B1669" s="82" t="str">
        <f>[2]自有船应收租金!B1611</f>
        <v>A ROKU</v>
      </c>
      <c r="C1669" s="82" t="str">
        <f>[2]自有船应收租金!C1611</f>
        <v>CUL</v>
      </c>
      <c r="D1669" s="82" t="str">
        <f>[2]自有船应收租金!F1611</f>
        <v>prefinal2</v>
      </c>
      <c r="E1669" s="82" t="str">
        <f>[2]自有船应收租金!I1611</f>
        <v>2021.08.27-2021.08.28</v>
      </c>
      <c r="F1669" s="83">
        <f>[2]自有船应收租金!V1611</f>
        <v>0</v>
      </c>
      <c r="G1669" s="82">
        <f>[2]自有船应收租金!AA1611</f>
        <v>45366.3327452055</v>
      </c>
      <c r="H1669" s="82" t="str">
        <f>IF([2]自有船应收租金!AB1611="","",[2]自有船应收租金!AB1611)</f>
        <v/>
      </c>
      <c r="I1669" s="86">
        <f>[2]自有船应收租金!Y1611</f>
        <v>0</v>
      </c>
    </row>
    <row r="1670" s="59" customFormat="1" ht="12" customHeight="1" spans="2:9">
      <c r="B1670" s="82" t="str">
        <f>[2]自有船应收租金!B1612</f>
        <v>A ROKU</v>
      </c>
      <c r="C1670" s="82" t="str">
        <f>[2]自有船应收租金!C1612</f>
        <v>CUL</v>
      </c>
      <c r="D1670" s="82" t="str">
        <f>[2]自有船应收租金!F1612</f>
        <v>final</v>
      </c>
      <c r="E1670" s="82" t="str">
        <f>[2]自有船应收租金!I1612</f>
        <v>2021.08.27-2021.08.28</v>
      </c>
      <c r="F1670" s="83">
        <f>[2]自有船应收租金!V1612</f>
        <v>0</v>
      </c>
      <c r="G1670" s="82">
        <f>[2]自有船应收租金!AA1612</f>
        <v>10000</v>
      </c>
      <c r="H1670" s="82" t="str">
        <f>IF([2]自有船应收租金!AB1612="","",[2]自有船应收租金!AB1612)</f>
        <v/>
      </c>
      <c r="I1670" s="86">
        <f>[2]自有船应收租金!Y1612</f>
        <v>0</v>
      </c>
    </row>
    <row r="1671" s="59" customFormat="1" ht="12" customHeight="1" spans="2:9">
      <c r="B1671" s="82" t="str">
        <f>[2]自有船应收租金!B1613</f>
        <v>A BOTE</v>
      </c>
      <c r="C1671" s="82" t="str">
        <f>[2]自有船应收租金!C1613</f>
        <v>TCL</v>
      </c>
      <c r="D1671" s="82" t="str">
        <f>[2]自有船应收租金!F1613</f>
        <v>第11期</v>
      </c>
      <c r="E1671" s="82" t="str">
        <f>[2]自有船应收租金!I1613</f>
        <v>2021.08.28-2021.09.12</v>
      </c>
      <c r="F1671" s="83">
        <f>[2]自有船应收租金!V1613</f>
        <v>0</v>
      </c>
      <c r="G1671" s="82">
        <f>[2]自有船应收租金!AA1613</f>
        <v>186471.825</v>
      </c>
      <c r="H1671" s="82">
        <f>IF([2]自有船应收租金!AB1613="","",[2]自有船应收租金!AB1613)</f>
        <v>186431.96</v>
      </c>
      <c r="I1671" s="86" t="str">
        <f>[2]自有船应收租金!Y1613</f>
        <v>停租 釜山舷梯掉落2021/7/1 1854-2006 LT 0.05天</v>
      </c>
    </row>
    <row r="1672" s="59" customFormat="1" ht="12" customHeight="1" spans="2:9">
      <c r="B1672" s="82" t="str">
        <f>[2]自有船应收租金!B1614</f>
        <v>JRS CARINA</v>
      </c>
      <c r="C1672" s="82" t="str">
        <f>[2]自有船应收租金!C1614</f>
        <v>CCL</v>
      </c>
      <c r="D1672" s="82" t="str">
        <f>[2]自有船应收租金!F1614</f>
        <v>第78期</v>
      </c>
      <c r="E1672" s="82" t="str">
        <f>[2]自有船应收租金!I1614</f>
        <v>2021.08.28-2021.09.12</v>
      </c>
      <c r="F1672" s="83">
        <f>[2]自有船应收租金!V1614</f>
        <v>0</v>
      </c>
      <c r="G1672" s="82">
        <f>[2]自有船应收租金!AA1614</f>
        <v>232900</v>
      </c>
      <c r="H1672" s="82">
        <f>IF([2]自有船应收租金!AB1614="","",[2]自有船应收租金!AB1614)</f>
        <v>232892.61</v>
      </c>
      <c r="I1672" s="86">
        <f>[2]自有船应收租金!Y1614</f>
        <v>0</v>
      </c>
    </row>
    <row r="1673" s="59" customFormat="1" ht="12" customHeight="1" spans="2:9">
      <c r="B1673" s="82" t="str">
        <f>[2]自有船应收租金!B1615</f>
        <v>ACACIA ARIES</v>
      </c>
      <c r="C1673" s="82" t="str">
        <f>[2]自有船应收租金!C1615</f>
        <v>STM</v>
      </c>
      <c r="D1673" s="82" t="str">
        <f>[2]自有船应收租金!F1615</f>
        <v>第38期</v>
      </c>
      <c r="E1673" s="82" t="str">
        <f>[2]自有船应收租金!I1615</f>
        <v>2021.08.28-2021.09.12</v>
      </c>
      <c r="F1673" s="83">
        <f>[2]自有船应收租金!V1615</f>
        <v>0</v>
      </c>
      <c r="G1673" s="82">
        <f>[2]自有船应收租金!AA1615</f>
        <v>83150</v>
      </c>
      <c r="H1673" s="82">
        <f>IF([2]自有船应收租金!AB1615="","",[2]自有船应收租金!AB1615)</f>
        <v>83150</v>
      </c>
      <c r="I1673" s="86">
        <f>[2]自有船应收租金!Y1615</f>
        <v>0</v>
      </c>
    </row>
    <row r="1674" s="59" customFormat="1" ht="12" customHeight="1" spans="2:9">
      <c r="B1674" s="82" t="str">
        <f>[2]自有船应收租金!B1616</f>
        <v>A KIBO</v>
      </c>
      <c r="C1674" s="82" t="str">
        <f>[2]自有船应收租金!C1616</f>
        <v>GMS</v>
      </c>
      <c r="D1674" s="82" t="str">
        <f>[2]自有船应收租金!F1616</f>
        <v>第19期</v>
      </c>
      <c r="E1674" s="82" t="str">
        <f>[2]自有船应收租金!I1616</f>
        <v>2021.08.29-2021.09.13</v>
      </c>
      <c r="F1674" s="83">
        <f>[2]自有船应收租金!V1616</f>
        <v>0</v>
      </c>
      <c r="G1674" s="82">
        <f>[2]自有船应收租金!AA1616</f>
        <v>171243.75</v>
      </c>
      <c r="H1674" s="82">
        <f>IF([2]自有船应收租金!AB1616="","",[2]自有船应收租金!AB1616)</f>
        <v>171243.75</v>
      </c>
      <c r="I1674" s="86" t="str">
        <f>[2]自有船应收租金!Y1616</f>
        <v>1.25%佣金</v>
      </c>
    </row>
    <row r="1675" s="59" customFormat="1" ht="12" customHeight="1" spans="2:9">
      <c r="B1675" s="82" t="str">
        <f>[2]自有船应收租金!B1617</f>
        <v>KANWAY GALAXY</v>
      </c>
      <c r="C1675" s="82" t="str">
        <f>[2]自有船应收租金!C1617</f>
        <v>EMC</v>
      </c>
      <c r="D1675" s="82" t="str">
        <f>[2]自有船应收租金!F1617</f>
        <v>第04期</v>
      </c>
      <c r="E1675" s="82" t="str">
        <f>[2]自有船应收租金!I1617</f>
        <v>2021.08.30-2021.09.14</v>
      </c>
      <c r="F1675" s="83">
        <f>[2]自有船应收租金!V1617</f>
        <v>0</v>
      </c>
      <c r="G1675" s="82">
        <f>[2]自有船应收租金!AA1617</f>
        <v>152343.75</v>
      </c>
      <c r="H1675" s="82">
        <f>IF([2]自有船应收租金!AB1617="","",[2]自有船应收租金!AB1617)</f>
        <v>152343.75</v>
      </c>
      <c r="I1675" s="86" t="str">
        <f>[2]自有船应收租金!Y1617</f>
        <v>1.25%佣金</v>
      </c>
    </row>
    <row r="1676" s="59" customFormat="1" ht="12" customHeight="1" spans="2:9">
      <c r="B1676" s="82" t="str">
        <f>[2]自有船应收租金!B1618</f>
        <v>Heung-A Manila</v>
      </c>
      <c r="C1676" s="82" t="str">
        <f>[2]自有船应收租金!C1618</f>
        <v>SCP</v>
      </c>
      <c r="D1676" s="82" t="str">
        <f>[2]自有船应收租金!F1618</f>
        <v>第15期</v>
      </c>
      <c r="E1676" s="82" t="str">
        <f>[2]自有船应收租金!I1618</f>
        <v>2021.08.31-2021.09.17</v>
      </c>
      <c r="F1676" s="83">
        <f>[2]自有船应收租金!V1618</f>
        <v>0</v>
      </c>
      <c r="G1676" s="82">
        <f>[2]自有船应收租金!AA1618</f>
        <v>147655.285388128</v>
      </c>
      <c r="H1676" s="82">
        <f>IF([2]自有船应收租金!AB1618="","",[2]自有船应收租金!AB1618)</f>
        <v>145989.72</v>
      </c>
      <c r="I1676" s="86" t="str">
        <f>[2]自有船应收租金!Y1618</f>
        <v>1.25%佣金</v>
      </c>
    </row>
    <row r="1677" s="59" customFormat="1" ht="12" customHeight="1" spans="2:9">
      <c r="B1677" s="82" t="str">
        <f>[2]自有船应收租金!B1619</f>
        <v>A MYOKO</v>
      </c>
      <c r="C1677" s="82" t="str">
        <f>[2]自有船应收租金!C1619</f>
        <v>NS</v>
      </c>
      <c r="D1677" s="82" t="str">
        <f>[2]自有船应收租金!F1619</f>
        <v>第02期</v>
      </c>
      <c r="E1677" s="82" t="str">
        <f>[2]自有船应收租金!I1619</f>
        <v>2021.08.31-2021.09.15</v>
      </c>
      <c r="F1677" s="83">
        <f>[2]自有船应收租金!V1619</f>
        <v>0</v>
      </c>
      <c r="G1677" s="82">
        <f>[2]自有船应收租金!AA1619</f>
        <v>245106.25</v>
      </c>
      <c r="H1677" s="82">
        <f>IF([2]自有船应收租金!AB1619="","",[2]自有船应收租金!AB1619)</f>
        <v>245076.25</v>
      </c>
      <c r="I1677" s="86" t="str">
        <f>[2]自有船应收租金!Y1619</f>
        <v>1.25%佣金</v>
      </c>
    </row>
    <row r="1678" s="59" customFormat="1" ht="12" customHeight="1" spans="2:9">
      <c r="B1678" s="82" t="str">
        <f>[2]自有船应收租金!B1620</f>
        <v>A HOKEN</v>
      </c>
      <c r="C1678" s="82" t="str">
        <f>[2]自有船应收租金!C1620</f>
        <v>COSCO</v>
      </c>
      <c r="D1678" s="82" t="str">
        <f>[2]自有船应收租金!F1620</f>
        <v>第06期</v>
      </c>
      <c r="E1678" s="82" t="str">
        <f>[2]自有船应收租金!I1620</f>
        <v>2021.09.01-2021.09.16</v>
      </c>
      <c r="F1678" s="83">
        <f>[2]自有船应收租金!V1620</f>
        <v>-2517</v>
      </c>
      <c r="G1678" s="82">
        <f>[2]自有船应收租金!AA1620</f>
        <v>178767</v>
      </c>
      <c r="H1678" s="82">
        <f>IF([2]自有船应收租金!AB1620="","",[2]自有船应收租金!AB1620)</f>
        <v>178759.62</v>
      </c>
      <c r="I1678" s="86" t="str">
        <f>[2]自有船应收租金!Y1620</f>
        <v>船员劳务费v.167-169</v>
      </c>
    </row>
    <row r="1679" s="59" customFormat="1" ht="12" customHeight="1" spans="2:9">
      <c r="B1679" s="82" t="str">
        <f>[2]自有船应收租金!B1621</f>
        <v>Bremen Trader</v>
      </c>
      <c r="C1679" s="82" t="str">
        <f>[2]自有船应收租金!C1621</f>
        <v>sealand</v>
      </c>
      <c r="D1679" s="82" t="str">
        <f>[2]自有船应收租金!F1621</f>
        <v>第06期</v>
      </c>
      <c r="E1679" s="82" t="str">
        <f>[2]自有船应收租金!I1621</f>
        <v>2021.09.01-2021.10.01</v>
      </c>
      <c r="F1679" s="83">
        <f>[2]自有船应收租金!V1621</f>
        <v>0</v>
      </c>
      <c r="G1679" s="82">
        <f>[2]自有船应收租金!AA1621</f>
        <v>519887.5</v>
      </c>
      <c r="H1679" s="82">
        <f>IF([2]自有船应收租金!AB1621="","",[2]自有船应收租金!AB1621)</f>
        <v>519887.5</v>
      </c>
      <c r="I1679" s="86" t="str">
        <f>[2]自有船应收租金!Y1621</f>
        <v>油样检测</v>
      </c>
    </row>
    <row r="1680" s="59" customFormat="1" ht="12" customHeight="1" spans="2:9">
      <c r="B1680" s="82" t="str">
        <f>[2]自有船应收租金!B1622</f>
        <v>A ASO</v>
      </c>
      <c r="C1680" s="82" t="str">
        <f>[2]自有船应收租金!C1622</f>
        <v>sealand</v>
      </c>
      <c r="D1680" s="82" t="str">
        <f>[2]自有船应收租金!F1622</f>
        <v>第02期</v>
      </c>
      <c r="E1680" s="82" t="str">
        <f>[2]自有船应收租金!I1622</f>
        <v>2021.09.01-2021.10.01</v>
      </c>
      <c r="F1680" s="83">
        <f>[2]自有船应收租金!V1622</f>
        <v>0</v>
      </c>
      <c r="G1680" s="82">
        <f>[2]自有船应收租金!AA1622</f>
        <v>941726.21260274</v>
      </c>
      <c r="H1680" s="82">
        <f>IF([2]自有船应收租金!AB1622="","",[2]自有船应收租金!AB1622)</f>
        <v>941726</v>
      </c>
      <c r="I1680" s="86" t="str">
        <f>[2]自有船应收租金!Y1622</f>
        <v>1.25%经纪佣金/油样检测/停租2021.08.9 2130 -8.10 0300 0.229天</v>
      </c>
    </row>
    <row r="1681" s="59" customFormat="1" ht="12" customHeight="1" spans="2:9">
      <c r="B1681" s="82" t="str">
        <f>[2]自有船应收租金!B1623</f>
        <v>A FUKU</v>
      </c>
      <c r="C1681" s="82" t="str">
        <f>[2]自有船应收租金!C1623</f>
        <v>TSL</v>
      </c>
      <c r="D1681" s="82" t="str">
        <f>[2]自有船应收租金!F1623</f>
        <v>第23期</v>
      </c>
      <c r="E1681" s="82" t="str">
        <f>[2]自有船应收租金!I1623</f>
        <v>2021.09.01-2021.09.16</v>
      </c>
      <c r="F1681" s="83">
        <f>[2]自有船应收租金!V1623</f>
        <v>0</v>
      </c>
      <c r="G1681" s="82">
        <f>[2]自有船应收租金!AA1623</f>
        <v>154237.5</v>
      </c>
      <c r="H1681" s="82">
        <f>IF([2]自有船应收租金!AB1623="","",[2]自有船应收租金!AB1623)</f>
        <v>154220.12</v>
      </c>
      <c r="I1681" s="86" t="str">
        <f>[2]自有船应收租金!Y1623</f>
        <v>1.25%佣金</v>
      </c>
    </row>
    <row r="1682" s="59" customFormat="1" ht="12" customHeight="1" spans="2:9">
      <c r="B1682" s="82" t="str">
        <f>[2]自有船应收租金!B1624</f>
        <v>JRS CORVUS</v>
      </c>
      <c r="C1682" s="82" t="str">
        <f>[2]自有船应收租金!C1624</f>
        <v>STM</v>
      </c>
      <c r="D1682" s="82" t="str">
        <f>[2]自有船应收租金!F1624</f>
        <v>第18期</v>
      </c>
      <c r="E1682" s="82" t="str">
        <f>[2]自有船应收租金!I1624</f>
        <v>2021.09.01-2021.09.16</v>
      </c>
      <c r="F1682" s="83">
        <f>[2]自有船应收租金!V1624</f>
        <v>0</v>
      </c>
      <c r="G1682" s="82">
        <f>[2]自有船应收租金!AA1624</f>
        <v>105700</v>
      </c>
      <c r="H1682" s="82">
        <f>IF([2]自有船应收租金!AB1624="","",[2]自有船应收租金!AB1624)</f>
        <v>105700</v>
      </c>
      <c r="I1682" s="86">
        <f>[2]自有船应收租金!Y1624</f>
        <v>0</v>
      </c>
    </row>
    <row r="1683" s="59" customFormat="1" ht="12" customHeight="1" spans="2:9">
      <c r="B1683" s="82" t="str">
        <f>[2]自有船应收租金!B1625</f>
        <v>A XINXIA</v>
      </c>
      <c r="C1683" s="82" t="str">
        <f>[2]自有船应收租金!C1625</f>
        <v>SKR</v>
      </c>
      <c r="D1683" s="82" t="str">
        <f>[2]自有船应收租金!F1625</f>
        <v>第04期</v>
      </c>
      <c r="E1683" s="82" t="str">
        <f>[2]自有船应收租金!I1625</f>
        <v>2021.09.02-2021.09.17</v>
      </c>
      <c r="F1683" s="83">
        <f>[2]自有船应收租金!V1625</f>
        <v>0</v>
      </c>
      <c r="G1683" s="82">
        <f>[2]自有船应收租金!AA1625</f>
        <v>293250</v>
      </c>
      <c r="H1683" s="82">
        <f>IF([2]自有船应收租金!AB1625="","",[2]自有船应收租金!AB1625)</f>
        <v>293242.62</v>
      </c>
      <c r="I1683" s="86">
        <f>[2]自有船应收租金!Y1625</f>
        <v>0</v>
      </c>
    </row>
    <row r="1684" s="59" customFormat="1" ht="12" customHeight="1" spans="2:9">
      <c r="B1684" s="82" t="str">
        <f>[2]自有船应收租金!B1626</f>
        <v>ACACIA VIRGO</v>
      </c>
      <c r="C1684" s="82" t="str">
        <f>[2]自有船应收租金!C1626</f>
        <v>SKR</v>
      </c>
      <c r="D1684" s="82" t="str">
        <f>[2]自有船应收租金!F1626</f>
        <v>第11期</v>
      </c>
      <c r="E1684" s="82" t="str">
        <f>[2]自有船应收租金!I1626</f>
        <v>2021.09.02-2021.09.17</v>
      </c>
      <c r="F1684" s="83">
        <f>[2]自有船应收租金!V1626</f>
        <v>0</v>
      </c>
      <c r="G1684" s="82">
        <f>[2]自有船应收租金!AA1626</f>
        <v>156231.25</v>
      </c>
      <c r="H1684" s="82">
        <f>IF([2]自有船应收租金!AB1626="","",[2]自有船应收租金!AB1626)</f>
        <v>156223.87</v>
      </c>
      <c r="I1684" s="86" t="str">
        <f>[2]自有船应收租金!Y1626</f>
        <v>1.25%佣金</v>
      </c>
    </row>
    <row r="1685" s="59" customFormat="1" ht="12" customHeight="1" spans="2:9">
      <c r="B1685" s="82" t="str">
        <f>[2]自有船应收租金!B1627</f>
        <v>A Daisen</v>
      </c>
      <c r="C1685" s="82" t="str">
        <f>[2]自有船应收租金!C1627</f>
        <v>CUL</v>
      </c>
      <c r="D1685" s="82" t="str">
        <f>[2]自有船应收租金!F1627</f>
        <v>第04期</v>
      </c>
      <c r="E1685" s="82" t="str">
        <f>[2]自有船应收租金!I1627</f>
        <v>2021.09.03-2021.09.18</v>
      </c>
      <c r="F1685" s="83">
        <f>[2]自有船应收租金!V1627</f>
        <v>0</v>
      </c>
      <c r="G1685" s="82">
        <f>[2]自有船应收租金!AA1627</f>
        <v>1125900</v>
      </c>
      <c r="H1685" s="82">
        <f>IF([2]自有船应收租金!AB1627="","",[2]自有船应收租金!AB1627)</f>
        <v>1125900</v>
      </c>
      <c r="I1685" s="86">
        <f>[2]自有船应收租金!Y1627</f>
        <v>0</v>
      </c>
    </row>
    <row r="1686" s="59" customFormat="1" ht="12" customHeight="1" spans="2:9">
      <c r="B1686" s="82" t="str">
        <f>[2]自有船应收租金!B1628</f>
        <v>Heung-A Singapore</v>
      </c>
      <c r="C1686" s="82" t="str">
        <f>[2]自有船应收租金!C1628</f>
        <v>SKR</v>
      </c>
      <c r="D1686" s="82" t="str">
        <f>[2]自有船应收租金!F1628</f>
        <v>第08期</v>
      </c>
      <c r="E1686" s="82" t="str">
        <f>[2]自有船应收租金!I1628</f>
        <v>2021.09.03-2021.09.18</v>
      </c>
      <c r="F1686" s="83">
        <f>[2]自有船应收租金!V1628</f>
        <v>0</v>
      </c>
      <c r="G1686" s="82">
        <f>[2]自有船应收租金!AA1628</f>
        <v>56365</v>
      </c>
      <c r="H1686" s="82">
        <f>IF([2]自有船应收租金!AB1628="","",[2]自有船应收租金!AB1628)</f>
        <v>56357.62</v>
      </c>
      <c r="I1686" s="86">
        <f>[2]自有船应收租金!Y1628</f>
        <v>0</v>
      </c>
    </row>
    <row r="1687" s="59" customFormat="1" ht="12" customHeight="1" spans="2:9">
      <c r="B1687" s="82" t="str">
        <f>[2]自有船应收租金!B1629</f>
        <v>A KOU</v>
      </c>
      <c r="C1687" s="82" t="str">
        <f>[2]自有船应收租金!C1629</f>
        <v>CMS</v>
      </c>
      <c r="D1687" s="82" t="str">
        <f>[2]自有船应收租金!F1629</f>
        <v>第01期</v>
      </c>
      <c r="E1687" s="82" t="str">
        <f>[2]自有船应收租金!I1629</f>
        <v>2021.09.06-2021.09.21</v>
      </c>
      <c r="F1687" s="83">
        <f>[2]自有船应收租金!V1629</f>
        <v>0</v>
      </c>
      <c r="G1687" s="82">
        <f>[2]自有船应收租金!AA1629</f>
        <v>710297.95</v>
      </c>
      <c r="H1687" s="82">
        <f>IF([2]自有船应收租金!AB1629="","",[2]自有船应收租金!AB1629)</f>
        <v>710270.6</v>
      </c>
      <c r="I1687" s="86">
        <f>[2]自有船应收租金!Y1629</f>
        <v>0</v>
      </c>
    </row>
    <row r="1688" s="59" customFormat="1" ht="12" customHeight="1" spans="2:9">
      <c r="B1688" s="82" t="str">
        <f>[2]自有船应收租金!B1630</f>
        <v>LISBOA</v>
      </c>
      <c r="C1688" s="82" t="str">
        <f>[2]自有船应收租金!C1630</f>
        <v>KMTC</v>
      </c>
      <c r="D1688" s="82" t="str">
        <f>[2]自有船应收租金!F1630</f>
        <v>第13期</v>
      </c>
      <c r="E1688" s="82" t="str">
        <f>[2]自有船应收租金!I1630</f>
        <v>2021.09.04-2021.09.19</v>
      </c>
      <c r="F1688" s="83">
        <f>[2]自有船应收租金!V1630</f>
        <v>0</v>
      </c>
      <c r="G1688" s="82">
        <f>[2]自有船应收租金!AA1630</f>
        <v>118864.15</v>
      </c>
      <c r="H1688" s="82">
        <f>IF([2]自有船应收租金!AB1630="","",[2]自有船应收租金!AB1630)</f>
        <v>118862.22</v>
      </c>
      <c r="I1688" s="86">
        <f>[2]自有船应收租金!Y1630</f>
        <v>0</v>
      </c>
    </row>
    <row r="1689" s="59" customFormat="1" ht="12" customHeight="1" spans="2:9">
      <c r="B1689" s="82" t="str">
        <f>[2]自有船应收租金!B1631</f>
        <v>ACACIA WA</v>
      </c>
      <c r="C1689" s="82" t="str">
        <f>[2]自有船应收租金!C1631</f>
        <v>SJA</v>
      </c>
      <c r="D1689" s="82" t="str">
        <f>[2]自有船应收租金!F1631</f>
        <v>第02期</v>
      </c>
      <c r="E1689" s="82" t="str">
        <f>[2]自有船应收租金!I1631</f>
        <v>2021.09.05-2021.09.20</v>
      </c>
      <c r="F1689" s="83">
        <f>[2]自有船应收租金!V1631</f>
        <v>0</v>
      </c>
      <c r="G1689" s="82">
        <f>[2]自有船应收租金!AA1631</f>
        <v>285750</v>
      </c>
      <c r="H1689" s="82">
        <f>IF([2]自有船应收租金!AB1631="","",[2]自有船应收租金!AB1631)</f>
        <v>285750</v>
      </c>
      <c r="I1689" s="86">
        <f>[2]自有船应收租金!Y1631</f>
        <v>0</v>
      </c>
    </row>
    <row r="1690" s="59" customFormat="1" ht="12" customHeight="1" spans="2:9">
      <c r="B1690" s="82" t="str">
        <f>[2]自有船应收租金!B1632</f>
        <v>A FUJI</v>
      </c>
      <c r="C1690" s="82" t="str">
        <f>[2]自有船应收租金!C1632</f>
        <v>TFS</v>
      </c>
      <c r="D1690" s="82" t="str">
        <f>[2]自有船应收租金!F1632</f>
        <v>第02期</v>
      </c>
      <c r="E1690" s="82" t="str">
        <f>[2]自有船应收租金!I1632</f>
        <v>2021.09.05-2021.10.05</v>
      </c>
      <c r="F1690" s="83">
        <f>[2]自有船应收租金!V1632</f>
        <v>0</v>
      </c>
      <c r="G1690" s="82">
        <f>[2]自有船应收租金!AA1632</f>
        <v>2835834.25</v>
      </c>
      <c r="H1690" s="82">
        <f>IF([2]自有船应收租金!AB1632="","",[2]自有船应收租金!AB1632)</f>
        <v>2835834.25</v>
      </c>
      <c r="I1690" s="86">
        <f>[2]自有船应收租金!Y1632</f>
        <v>0</v>
      </c>
    </row>
    <row r="1691" s="59" customFormat="1" ht="12" customHeight="1" spans="2:9">
      <c r="B1691" s="82" t="str">
        <f>[2]自有船应收租金!B1633</f>
        <v>A HOUOU</v>
      </c>
      <c r="C1691" s="82" t="str">
        <f>[2]自有船应收租金!C1633</f>
        <v>FESCO</v>
      </c>
      <c r="D1691" s="82" t="str">
        <f>[2]自有船应收租金!F1633</f>
        <v>第06期</v>
      </c>
      <c r="E1691" s="82" t="str">
        <f>[2]自有船应收租金!I1633</f>
        <v>2021.09.05-2021.09.20</v>
      </c>
      <c r="F1691" s="83">
        <f>[2]自有船应收租金!V1633</f>
        <v>0</v>
      </c>
      <c r="G1691" s="82">
        <f>[2]自有船应收租金!AA1633</f>
        <v>287744.75</v>
      </c>
      <c r="H1691" s="82">
        <f>IF([2]自有船应收租金!AB1633="","",[2]自有船应收租金!AB1633)</f>
        <v>287737.36</v>
      </c>
      <c r="I1691" s="86" t="str">
        <f>[2]自有船应收租金!Y1633</f>
        <v>5%佣金</v>
      </c>
    </row>
    <row r="1692" s="59" customFormat="1" ht="12" customHeight="1" spans="2:9">
      <c r="B1692" s="82" t="str">
        <f>[2]自有船应收租金!B1634</f>
        <v>ACACIA LIBRA</v>
      </c>
      <c r="C1692" s="82" t="str">
        <f>[2]自有船应收租金!C1634</f>
        <v>COSCO</v>
      </c>
      <c r="D1692" s="82" t="str">
        <f>[2]自有船应收租金!F1634</f>
        <v>第25期</v>
      </c>
      <c r="E1692" s="82" t="str">
        <f>[2]自有船应收租金!I1634</f>
        <v>2021.09.05-2021.09.20</v>
      </c>
      <c r="F1692" s="83">
        <f>[2]自有船应收租金!V1634</f>
        <v>-2451.93647255503</v>
      </c>
      <c r="G1692" s="82">
        <f>[2]自有船应收租金!AA1634</f>
        <v>138703.026472555</v>
      </c>
      <c r="H1692" s="82">
        <f>IF([2]自有船应收租金!AB1634="","",[2]自有船应收租金!AB1634)</f>
        <v>138701.1</v>
      </c>
      <c r="I1692" s="86" t="str">
        <f>[2]自有船应收租金!Y1634</f>
        <v>船员劳务费07月</v>
      </c>
    </row>
    <row r="1693" s="59" customFormat="1" ht="12" customHeight="1" spans="2:9">
      <c r="B1693" s="82" t="str">
        <f>[2]自有船应收租金!B1635</f>
        <v>A MIZUHO</v>
      </c>
      <c r="C1693" s="82" t="str">
        <f>[2]自有船应收租金!C1635</f>
        <v>Heung-A</v>
      </c>
      <c r="D1693" s="82" t="str">
        <f>[2]自有船应收租金!F1635</f>
        <v>第15期</v>
      </c>
      <c r="E1693" s="82" t="str">
        <f>[2]自有船应收租金!I1635</f>
        <v>2021.09.05-2021.09.07</v>
      </c>
      <c r="F1693" s="83">
        <f>[2]自有船应收租金!V1635</f>
        <v>0</v>
      </c>
      <c r="G1693" s="82">
        <f>[2]自有船应收租金!AA1635</f>
        <v>20482.1917808219</v>
      </c>
      <c r="H1693" s="82">
        <f>IF([2]自有船应收租金!AB1635="","",[2]自有船应收租金!AB1635)</f>
        <v>20482.19</v>
      </c>
      <c r="I1693" s="86">
        <f>[2]自有船应收租金!Y1635</f>
        <v>0</v>
      </c>
    </row>
    <row r="1694" s="59" customFormat="1" ht="12" customHeight="1" spans="2:9">
      <c r="B1694" s="82" t="str">
        <f>[2]自有船应收租金!B1636</f>
        <v>A MIZUHO</v>
      </c>
      <c r="C1694" s="82" t="str">
        <f>[2]自有船应收租金!C1636</f>
        <v>Heung-A</v>
      </c>
      <c r="D1694" s="82" t="str">
        <f>[2]自有船应收租金!F1636</f>
        <v>第15期</v>
      </c>
      <c r="E1694" s="82" t="str">
        <f>[2]自有船应收租金!I1636</f>
        <v>2021.09.07-2021.09.20</v>
      </c>
      <c r="F1694" s="83">
        <f>[2]自有船应收租金!V1636</f>
        <v>0</v>
      </c>
      <c r="G1694" s="82">
        <f>[2]自有船应收租金!AA1636</f>
        <v>152634.246575342</v>
      </c>
      <c r="H1694" s="82">
        <f>IF([2]自有船应收租金!AB1636="","",[2]自有船应收租金!AB1636)</f>
        <v>152626.85</v>
      </c>
      <c r="I1694" s="86">
        <f>[2]自有船应收租金!Y1636</f>
        <v>0</v>
      </c>
    </row>
    <row r="1695" s="59" customFormat="1" ht="12" customHeight="1" spans="2:9">
      <c r="B1695" s="82" t="str">
        <f>[2]自有船应收租金!B1637</f>
        <v>ACACIA MING</v>
      </c>
      <c r="C1695" s="82" t="str">
        <f>[2]自有船应收租金!C1637</f>
        <v>STM</v>
      </c>
      <c r="D1695" s="82" t="str">
        <f>[2]自有船应收租金!F1637</f>
        <v>Prefinal</v>
      </c>
      <c r="E1695" s="82" t="str">
        <f>[2]自有船应收租金!I1637</f>
        <v>2021.09.07-2021.09.09</v>
      </c>
      <c r="F1695" s="83">
        <f>[2]自有船应收租金!V1637</f>
        <v>0</v>
      </c>
      <c r="G1695" s="82">
        <f>[2]自有船应收租金!AA1637</f>
        <v>-232377.432866667</v>
      </c>
      <c r="H1695" s="82">
        <f>IF([2]自有船应收租金!AB1637="","",[2]自有船应收租金!AB1637)</f>
        <v>-232377.43</v>
      </c>
      <c r="I1695" s="86">
        <f>[2]自有船应收租金!Y1637</f>
        <v>0</v>
      </c>
    </row>
    <row r="1696" s="59" customFormat="1" ht="12" customHeight="1" spans="2:9">
      <c r="B1696" s="82" t="str">
        <f>[2]自有船应收租金!B1638</f>
        <v>ACACIA MING</v>
      </c>
      <c r="C1696" s="82" t="str">
        <f>[2]自有船应收租金!C1638</f>
        <v>STM</v>
      </c>
      <c r="D1696" s="82" t="str">
        <f>[2]自有船应收租金!F1638</f>
        <v>final</v>
      </c>
      <c r="E1696" s="82" t="str">
        <f>[2]自有船应收租金!I1638</f>
        <v>2021.09.07-2021.09.09</v>
      </c>
      <c r="F1696" s="83">
        <f>[2]自有船应收租金!V1638</f>
        <v>0</v>
      </c>
      <c r="G1696" s="82">
        <f>[2]自有船应收租金!AA1638</f>
        <v>1000</v>
      </c>
      <c r="H1696" s="82" t="str">
        <f>IF([2]自有船应收租金!AB1638="","",[2]自有船应收租金!AB1638)</f>
        <v/>
      </c>
      <c r="I1696" s="86">
        <f>[2]自有船应收租金!Y1638</f>
        <v>0</v>
      </c>
    </row>
    <row r="1697" s="59" customFormat="1" ht="12" customHeight="1" spans="2:9">
      <c r="B1697" s="82" t="str">
        <f>[2]自有船应收租金!B1639</f>
        <v>A MAKOTO</v>
      </c>
      <c r="C1697" s="82" t="str">
        <f>[2]自有船应收租金!C1639</f>
        <v>STM</v>
      </c>
      <c r="D1697" s="82" t="str">
        <f>[2]自有船应收租金!F1639</f>
        <v>第08期</v>
      </c>
      <c r="E1697" s="82" t="str">
        <f>[2]自有船应收租金!I1639</f>
        <v>2021.09.06-2021.09.21</v>
      </c>
      <c r="F1697" s="83">
        <f>[2]自有船应收租金!V1639</f>
        <v>0</v>
      </c>
      <c r="G1697" s="82">
        <f>[2]自有船应收租金!AA1639</f>
        <v>181200</v>
      </c>
      <c r="H1697" s="82">
        <f>IF([2]自有船应收租金!AB1639="","",[2]自有船应收租金!AB1639)</f>
        <v>181200</v>
      </c>
      <c r="I1697" s="86">
        <f>[2]自有船应收租金!Y1639</f>
        <v>0</v>
      </c>
    </row>
    <row r="1698" s="59" customFormat="1" ht="12" customHeight="1" spans="2:9">
      <c r="B1698" s="82" t="str">
        <f>[2]自有船应收租金!B1640</f>
        <v>A KEIGA</v>
      </c>
      <c r="C1698" s="82" t="str">
        <f>[2]自有船应收租金!C1640</f>
        <v>TFL</v>
      </c>
      <c r="D1698" s="82" t="str">
        <f>[2]自有船应收租金!F1640</f>
        <v>第04期</v>
      </c>
      <c r="E1698" s="82" t="str">
        <f>[2]自有船应收租金!I1640</f>
        <v>2021.09.07-2021.09.22</v>
      </c>
      <c r="F1698" s="83">
        <f>[2]自有船应收租金!V1640</f>
        <v>0</v>
      </c>
      <c r="G1698" s="82">
        <f>[2]自有船应收租金!AA1640</f>
        <v>240400</v>
      </c>
      <c r="H1698" s="82">
        <f>IF([2]自有船应收租金!AB1640="","",[2]自有船应收租金!AB1640)</f>
        <v>240400</v>
      </c>
      <c r="I1698" s="86">
        <f>[2]自有船应收租金!Y1640</f>
        <v>0</v>
      </c>
    </row>
    <row r="1699" s="59" customFormat="1" ht="12" customHeight="1" spans="2:9">
      <c r="B1699" s="82" t="str">
        <f>[2]自有船应收租金!B1641</f>
        <v>ACACIA TAURUS</v>
      </c>
      <c r="C1699" s="82" t="str">
        <f>[2]自有船应收租金!C1641</f>
        <v>STM</v>
      </c>
      <c r="D1699" s="82" t="str">
        <f>[2]自有船应收租金!F1641</f>
        <v>第13期</v>
      </c>
      <c r="E1699" s="82" t="str">
        <f>[2]自有船应收租金!I1641</f>
        <v>2021.09.09-2021.09.24</v>
      </c>
      <c r="F1699" s="83">
        <f>[2]自有船应收租金!V1641</f>
        <v>0</v>
      </c>
      <c r="G1699" s="82">
        <f>[2]自有船应收租金!AA1641</f>
        <v>83150</v>
      </c>
      <c r="H1699" s="82">
        <f>IF([2]自有船应收租金!AB1641="","",[2]自有船应收租金!AB1641)</f>
        <v>83150</v>
      </c>
      <c r="I1699" s="86">
        <f>[2]自有船应收租金!Y1641</f>
        <v>0</v>
      </c>
    </row>
    <row r="1700" s="59" customFormat="1" ht="12" customHeight="1" spans="2:9">
      <c r="B1700" s="82" t="str">
        <f>[2]自有船应收租金!B1642</f>
        <v>ACACIA REI</v>
      </c>
      <c r="C1700" s="82" t="str">
        <f>[2]自有船应收租金!C1642</f>
        <v>STM</v>
      </c>
      <c r="D1700" s="82" t="str">
        <f>[2]自有船应收租金!F1642</f>
        <v>prefinal</v>
      </c>
      <c r="E1700" s="82" t="str">
        <f>[2]自有船应收租金!I1642</f>
        <v>2021.09.10-2021.09.15</v>
      </c>
      <c r="F1700" s="83">
        <f>[2]自有船应收租金!V1642</f>
        <v>0</v>
      </c>
      <c r="G1700" s="82">
        <f>[2]自有船应收租金!AA1642</f>
        <v>-360445.4048</v>
      </c>
      <c r="H1700" s="82" t="str">
        <f>IF([2]自有船应收租金!AB1642="","",[2]自有船应收租金!AB1642)</f>
        <v/>
      </c>
      <c r="I1700" s="86">
        <f>[2]自有船应收租金!Y1642</f>
        <v>0</v>
      </c>
    </row>
    <row r="1701" s="59" customFormat="1" ht="12" customHeight="1" spans="2:9">
      <c r="B1701" s="82" t="str">
        <f>[2]自有船应收租金!B1643</f>
        <v>ACACIA HAWK</v>
      </c>
      <c r="C1701" s="82" t="str">
        <f>[2]自有船应收租金!C1643</f>
        <v>CMS</v>
      </c>
      <c r="D1701" s="82" t="str">
        <f>[2]自有船应收租金!F1643</f>
        <v>第89期</v>
      </c>
      <c r="E1701" s="82" t="str">
        <f>[2]自有船应收租金!I1643</f>
        <v>2021.09.09-2021.09.24</v>
      </c>
      <c r="F1701" s="83">
        <f>[2]自有船应收租金!V1643</f>
        <v>0</v>
      </c>
      <c r="G1701" s="82">
        <f>[2]自有船应收租金!AA1643</f>
        <v>105542.465753425</v>
      </c>
      <c r="H1701" s="82">
        <f>IF([2]自有船应收租金!AB1643="","",[2]自有船应收租金!AB1643)</f>
        <v>105515.08</v>
      </c>
      <c r="I1701" s="86">
        <f>[2]自有船应收租金!Y1643</f>
        <v>0</v>
      </c>
    </row>
    <row r="1702" s="59" customFormat="1" ht="12" customHeight="1" spans="2:9">
      <c r="B1702" s="82" t="str">
        <f>[2]自有船应收租金!B1644</f>
        <v>ACACIA MING</v>
      </c>
      <c r="C1702" s="82" t="str">
        <f>[2]自有船应收租金!C1644</f>
        <v>TFL</v>
      </c>
      <c r="D1702" s="82" t="str">
        <f>[2]自有船应收租金!F1644</f>
        <v>deposit</v>
      </c>
      <c r="E1702" s="82">
        <f>[2]自有船应收租金!I1644</f>
        <v>0</v>
      </c>
      <c r="F1702" s="83">
        <f>[2]自有船应收租金!V1644</f>
        <v>0</v>
      </c>
      <c r="G1702" s="82">
        <f>[2]自有船应收租金!AA1644</f>
        <v>311250</v>
      </c>
      <c r="H1702" s="82">
        <f>IF([2]自有船应收租金!AB1644="","",[2]自有船应收租金!AB1644)</f>
        <v>311250</v>
      </c>
      <c r="I1702" s="86">
        <f>[2]自有船应收租金!Y1644</f>
        <v>0</v>
      </c>
    </row>
    <row r="1703" s="59" customFormat="1" ht="12" customHeight="1" spans="2:9">
      <c r="B1703" s="82" t="str">
        <f>[2]自有船应收租金!B1645</f>
        <v>ACACIA MING</v>
      </c>
      <c r="C1703" s="82" t="str">
        <f>[2]自有船应收租金!C1645</f>
        <v>TFL</v>
      </c>
      <c r="D1703" s="82" t="str">
        <f>[2]自有船应收租金!F1645</f>
        <v>第01期</v>
      </c>
      <c r="E1703" s="82" t="str">
        <f>[2]自有船应收租金!I1645</f>
        <v>2021.09.10-2021.09.25</v>
      </c>
      <c r="F1703" s="83">
        <f>[2]自有船应收租金!V1645</f>
        <v>0</v>
      </c>
      <c r="G1703" s="82">
        <f>[2]自有船应收租金!AA1645</f>
        <v>312000</v>
      </c>
      <c r="H1703" s="82">
        <f>IF([2]自有船应收租金!AB1645="","",[2]自有船应收租金!AB1645)</f>
        <v>312000</v>
      </c>
      <c r="I1703" s="86">
        <f>[2]自有船应收租金!Y1645</f>
        <v>0</v>
      </c>
    </row>
    <row r="1704" s="59" customFormat="1" ht="12" customHeight="1" spans="2:9">
      <c r="B1704" s="82" t="str">
        <f>[2]自有船应收租金!B1646</f>
        <v>Contship Day</v>
      </c>
      <c r="C1704" s="82" t="str">
        <f>[2]自有船应收租金!C1646</f>
        <v>CKL</v>
      </c>
      <c r="D1704" s="82" t="str">
        <f>[2]自有船应收租金!F1646</f>
        <v>第05期</v>
      </c>
      <c r="E1704" s="82" t="str">
        <f>[2]自有船应收租金!I1646</f>
        <v>2021.09.11-2021.09.26</v>
      </c>
      <c r="F1704" s="83">
        <f>[2]自有船应收租金!V1646</f>
        <v>0</v>
      </c>
      <c r="G1704" s="82">
        <f>[2]自有船应收租金!AA1646</f>
        <v>-24424.861</v>
      </c>
      <c r="H1704" s="82">
        <f>IF([2]自有船应收租金!AB1646="","",[2]自有船应收租金!AB1646)</f>
        <v>-24424.86</v>
      </c>
      <c r="I1704" s="86" t="str">
        <f>[2]自有船应收租金!Y1646</f>
        <v>1.25%佣金/停租换船员2021.08.29 0140-0648LT 0.2139天</v>
      </c>
    </row>
    <row r="1705" s="59" customFormat="1" ht="12" customHeight="1" spans="2:9">
      <c r="B1705" s="82" t="str">
        <f>[2]自有船应收租金!B1647</f>
        <v>Heung-A Jakarta </v>
      </c>
      <c r="C1705" s="82" t="str">
        <f>[2]自有船应收租金!C1647</f>
        <v>PAN</v>
      </c>
      <c r="D1705" s="82" t="str">
        <f>[2]自有船应收租金!F1647</f>
        <v>第23期</v>
      </c>
      <c r="E1705" s="82" t="str">
        <f>[2]自有船应收租金!I1647</f>
        <v>2021.09.11-2021.09.26</v>
      </c>
      <c r="F1705" s="83">
        <f>[2]自有船应收租金!V1647</f>
        <v>0</v>
      </c>
      <c r="G1705" s="82">
        <f>[2]自有船应收租金!AA1647</f>
        <v>27753.012</v>
      </c>
      <c r="H1705" s="82">
        <f>IF([2]自有船应收租金!AB1647="","",[2]自有船应收租金!AB1647)</f>
        <v>27725.62</v>
      </c>
      <c r="I1705" s="86" t="str">
        <f>[2]自有船应收租金!Y1647</f>
        <v>停租7.19 1825-9.3 1410 6次停租 11.97778天</v>
      </c>
    </row>
    <row r="1706" s="59" customFormat="1" ht="12" customHeight="1" spans="2:9">
      <c r="B1706" s="82" t="str">
        <f>[2]自有船应收租金!B1648</f>
        <v>A BOTE</v>
      </c>
      <c r="C1706" s="82" t="str">
        <f>[2]自有船应收租金!C1648</f>
        <v>TCL</v>
      </c>
      <c r="D1706" s="82" t="str">
        <f>[2]自有船应收租金!F1648</f>
        <v>第12期</v>
      </c>
      <c r="E1706" s="82" t="str">
        <f>[2]自有船应收租金!I1648</f>
        <v>2021.09.12-2021.09.27</v>
      </c>
      <c r="F1706" s="83">
        <f>[2]自有船应收租金!V1648</f>
        <v>0</v>
      </c>
      <c r="G1706" s="82">
        <f>[2]自有船应收租金!AA1648</f>
        <v>188100</v>
      </c>
      <c r="H1706" s="82">
        <f>IF([2]自有船应收租金!AB1648="","",[2]自有船应收租金!AB1648)</f>
        <v>188060.11</v>
      </c>
      <c r="I1706" s="86">
        <f>[2]自有船应收租金!Y1648</f>
        <v>0</v>
      </c>
    </row>
    <row r="1707" s="59" customFormat="1" ht="12" customHeight="1" spans="2:9">
      <c r="B1707" s="82" t="str">
        <f>[2]自有船应收租金!B1649</f>
        <v>JRS CARINA</v>
      </c>
      <c r="C1707" s="82" t="str">
        <f>[2]自有船应收租金!C1649</f>
        <v>CCL</v>
      </c>
      <c r="D1707" s="82" t="str">
        <f>[2]自有船应收租金!F1649</f>
        <v>第79期</v>
      </c>
      <c r="E1707" s="82" t="str">
        <f>[2]自有船应收租金!I1649</f>
        <v>2021.09.12-2021.09.27</v>
      </c>
      <c r="F1707" s="83">
        <f>[2]自有船应收租金!V1649</f>
        <v>0</v>
      </c>
      <c r="G1707" s="82">
        <f>[2]自有船应收租金!AA1649</f>
        <v>232900</v>
      </c>
      <c r="H1707" s="82">
        <f>IF([2]自有船应收租金!AB1649="","",[2]自有船应收租金!AB1649)</f>
        <v>232892.61</v>
      </c>
      <c r="I1707" s="86">
        <f>[2]自有船应收租金!Y1649</f>
        <v>0</v>
      </c>
    </row>
    <row r="1708" s="59" customFormat="1" ht="12" customHeight="1" spans="2:9">
      <c r="B1708" s="82" t="str">
        <f>[2]自有船应收租金!B1650</f>
        <v>ACACIA ARIES</v>
      </c>
      <c r="C1708" s="82" t="str">
        <f>[2]自有船应收租金!C1650</f>
        <v>STM</v>
      </c>
      <c r="D1708" s="82" t="str">
        <f>[2]自有船应收租金!F1650</f>
        <v>第39期</v>
      </c>
      <c r="E1708" s="82" t="str">
        <f>[2]自有船应收租金!I1650</f>
        <v>2021.09.12-2021.09.27</v>
      </c>
      <c r="F1708" s="83">
        <f>[2]自有船应收租金!V1650</f>
        <v>0</v>
      </c>
      <c r="G1708" s="82">
        <f>[2]自有船应收租金!AA1650</f>
        <v>83150</v>
      </c>
      <c r="H1708" s="82">
        <f>IF([2]自有船应收租金!AB1650="","",[2]自有船应收租金!AB1650)</f>
        <v>83150</v>
      </c>
      <c r="I1708" s="86">
        <f>[2]自有船应收租金!Y1650</f>
        <v>0</v>
      </c>
    </row>
    <row r="1709" s="59" customFormat="1" ht="12" customHeight="1" spans="2:9">
      <c r="B1709" s="82" t="str">
        <f>[2]自有船应收租金!B1651</f>
        <v>A KIBO</v>
      </c>
      <c r="C1709" s="82" t="str">
        <f>[2]自有船应收租金!C1651</f>
        <v>GMS</v>
      </c>
      <c r="D1709" s="82" t="str">
        <f>[2]自有船应收租金!F1651</f>
        <v>第20期</v>
      </c>
      <c r="E1709" s="82" t="str">
        <f>[2]自有船应收租金!I1651</f>
        <v>2021.09.13-2021.09.28</v>
      </c>
      <c r="F1709" s="83">
        <f>[2]自有船应收租金!V1651</f>
        <v>0</v>
      </c>
      <c r="G1709" s="82">
        <f>[2]自有船应收租金!AA1651</f>
        <v>171243.75</v>
      </c>
      <c r="H1709" s="82">
        <f>IF([2]自有船应收租金!AB1651="","",[2]自有船应收租金!AB1651)</f>
        <v>171243.75</v>
      </c>
      <c r="I1709" s="86" t="str">
        <f>[2]自有船应收租金!Y1651</f>
        <v>1.25%佣金</v>
      </c>
    </row>
    <row r="1710" s="59" customFormat="1" ht="12" customHeight="1" spans="2:9">
      <c r="B1710" s="82" t="str">
        <f>[2]自有船应收租金!B1652</f>
        <v>A ROKU</v>
      </c>
      <c r="C1710" s="82" t="str">
        <f>[2]自有船应收租金!C1652</f>
        <v>STM</v>
      </c>
      <c r="D1710" s="82" t="str">
        <f>[2]自有船应收租金!F1652</f>
        <v>第01期</v>
      </c>
      <c r="E1710" s="82" t="str">
        <f>[2]自有船应收租金!I1652</f>
        <v>2021.09.11-2021.09.26</v>
      </c>
      <c r="F1710" s="83">
        <f>[2]自有船应收租金!V1652</f>
        <v>0</v>
      </c>
      <c r="G1710" s="82">
        <f>[2]自有船应收租金!AA1652</f>
        <v>281415.7</v>
      </c>
      <c r="H1710" s="82">
        <f>IF([2]自有船应收租金!AB1652="","",[2]自有船应收租金!AB1652)</f>
        <v>281415.7</v>
      </c>
      <c r="I1710" s="86">
        <f>[2]自有船应收租金!Y1652</f>
        <v>0</v>
      </c>
    </row>
    <row r="1711" s="59" customFormat="1" ht="12" customHeight="1" spans="2:9">
      <c r="B1711" s="82" t="str">
        <f>[2]自有船应收租金!B1653</f>
        <v>KANWAY GALAXY</v>
      </c>
      <c r="C1711" s="82" t="str">
        <f>[2]自有船应收租金!C1653</f>
        <v>EMC</v>
      </c>
      <c r="D1711" s="82" t="str">
        <f>[2]自有船应收租金!F1653</f>
        <v>第05期</v>
      </c>
      <c r="E1711" s="82" t="str">
        <f>[2]自有船应收租金!I1653</f>
        <v>2021.09.14-2021.09.29</v>
      </c>
      <c r="F1711" s="83">
        <f>[2]自有船应收租金!V1653</f>
        <v>0</v>
      </c>
      <c r="G1711" s="82">
        <f>[2]自有船应收租金!AA1653</f>
        <v>100420.321875</v>
      </c>
      <c r="H1711" s="82">
        <f>IF([2]自有船应收租金!AB1653="","",[2]自有船应收租金!AB1653)</f>
        <v>100420.27</v>
      </c>
      <c r="I1711" s="86" t="str">
        <f>[2]自有船应收租金!Y1653</f>
        <v>1.25%佣金/返还原船东的银行手续费/停租(交船)2021.08.05 2220-2021.08.09 0730GMT 3.38194天</v>
      </c>
    </row>
    <row r="1712" s="59" customFormat="1" ht="12" customHeight="1" spans="2:9">
      <c r="B1712" s="82" t="str">
        <f>[2]自有船应收租金!B1654</f>
        <v>Heung-A Manila</v>
      </c>
      <c r="C1712" s="82" t="str">
        <f>[2]自有船应收租金!C1654</f>
        <v>SCP</v>
      </c>
      <c r="D1712" s="82" t="str">
        <f>[2]自有船应收租金!F1654</f>
        <v>PREFINAL</v>
      </c>
      <c r="E1712" s="82" t="str">
        <f>[2]自有船应收租金!I1654</f>
        <v>2021.09.17-2021.10.10</v>
      </c>
      <c r="F1712" s="83">
        <f>[2]自有船应收租金!V1654</f>
        <v>0</v>
      </c>
      <c r="G1712" s="82">
        <f>[2]自有船应收租金!AA1654</f>
        <v>43891.8955251142</v>
      </c>
      <c r="H1712" s="82">
        <f>IF([2]自有船应收租金!AB1654="","",[2]自有船应收租金!AB1654)</f>
        <v>48395.79</v>
      </c>
      <c r="I1712" s="86" t="str">
        <f>[2]自有船应收租金!Y1654</f>
        <v>1.25%佣金</v>
      </c>
    </row>
    <row r="1713" s="59" customFormat="1" ht="12" customHeight="1" spans="2:9">
      <c r="B1713" s="82" t="str">
        <f>[2]自有船应收租金!B1655</f>
        <v>A MYOKO</v>
      </c>
      <c r="C1713" s="82" t="str">
        <f>[2]自有船应收租金!C1655</f>
        <v>NS</v>
      </c>
      <c r="D1713" s="82" t="str">
        <f>[2]自有船应收租金!F1655</f>
        <v>第03期</v>
      </c>
      <c r="E1713" s="82" t="str">
        <f>[2]自有船应收租金!I1655</f>
        <v>2021.09.15-2021.09.30</v>
      </c>
      <c r="F1713" s="83">
        <f>[2]自有船应收租金!V1655</f>
        <v>0</v>
      </c>
      <c r="G1713" s="82">
        <f>[2]自有船应收租金!AA1655</f>
        <v>245106.25</v>
      </c>
      <c r="H1713" s="82">
        <f>IF([2]自有船应收租金!AB1655="","",[2]自有船应收租金!AB1655)</f>
        <v>245068.85</v>
      </c>
      <c r="I1713" s="86" t="str">
        <f>[2]自有船应收租金!Y1655</f>
        <v>1.25%佣金</v>
      </c>
    </row>
    <row r="1714" s="59" customFormat="1" ht="12" customHeight="1" spans="2:9">
      <c r="B1714" s="82" t="str">
        <f>[2]自有船应收租金!B1656</f>
        <v>A HOKEN</v>
      </c>
      <c r="C1714" s="82" t="str">
        <f>[2]自有船应收租金!C1656</f>
        <v>COSCO</v>
      </c>
      <c r="D1714" s="82" t="str">
        <f>[2]自有船应收租金!F1656</f>
        <v>第07期</v>
      </c>
      <c r="E1714" s="82" t="str">
        <f>[2]自有船应收租金!I1656</f>
        <v>2021.09.16-2021.10.01</v>
      </c>
      <c r="F1714" s="83">
        <f>[2]自有船应收租金!V1656</f>
        <v>0</v>
      </c>
      <c r="G1714" s="82">
        <f>[2]自有船应收租金!AA1656</f>
        <v>176250</v>
      </c>
      <c r="H1714" s="82">
        <f>IF([2]自有船应收租金!AB1656="","",[2]自有船应收租金!AB1656)</f>
        <v>176242.6</v>
      </c>
      <c r="I1714" s="86">
        <f>[2]自有船应收租金!Y1656</f>
        <v>0</v>
      </c>
    </row>
    <row r="1715" s="59" customFormat="1" ht="12" customHeight="1" spans="2:9">
      <c r="B1715" s="82" t="str">
        <f>[2]自有船应收租金!B1657</f>
        <v>A FUKU</v>
      </c>
      <c r="C1715" s="82" t="str">
        <f>[2]自有船应收租金!C1657</f>
        <v>TSL</v>
      </c>
      <c r="D1715" s="82" t="str">
        <f>[2]自有船应收租金!F1657</f>
        <v>第24期</v>
      </c>
      <c r="E1715" s="82" t="str">
        <f>[2]自有船应收租金!I1657</f>
        <v>2021.09.16-2021.10.01</v>
      </c>
      <c r="F1715" s="83">
        <f>[2]自有船应收租金!V1657</f>
        <v>0</v>
      </c>
      <c r="G1715" s="82">
        <f>[2]自有船应收租金!AA1657</f>
        <v>151785.97</v>
      </c>
      <c r="H1715" s="82">
        <f>IF([2]自有船应收租金!AB1657="","",[2]自有船应收租金!AB1657)</f>
        <v>151768.59</v>
      </c>
      <c r="I1715" s="86" t="str">
        <f>[2]自有船应收租金!Y1657</f>
        <v>1.25%佣金</v>
      </c>
    </row>
    <row r="1716" s="59" customFormat="1" ht="12" customHeight="1" spans="2:9">
      <c r="B1716" s="82" t="str">
        <f>[2]自有船应收租金!B1658</f>
        <v>JRS CORVUS</v>
      </c>
      <c r="C1716" s="82" t="str">
        <f>[2]自有船应收租金!C1658</f>
        <v>STM</v>
      </c>
      <c r="D1716" s="82" t="str">
        <f>[2]自有船应收租金!F1658</f>
        <v>第19期</v>
      </c>
      <c r="E1716" s="82" t="str">
        <f>[2]自有船应收租金!I1658</f>
        <v>2021.09.16-2021.10.01</v>
      </c>
      <c r="F1716" s="83">
        <f>[2]自有船应收租金!V1658</f>
        <v>0</v>
      </c>
      <c r="G1716" s="82">
        <f>[2]自有船应收租金!AA1658</f>
        <v>105700</v>
      </c>
      <c r="H1716" s="82">
        <f>IF([2]自有船应收租金!AB1658="","",[2]自有船应收租金!AB1658)</f>
        <v>105700</v>
      </c>
      <c r="I1716" s="86">
        <f>[2]自有船应收租金!Y1658</f>
        <v>0</v>
      </c>
    </row>
    <row r="1717" s="59" customFormat="1" ht="12" customHeight="1" spans="2:9">
      <c r="B1717" s="82" t="str">
        <f>[2]自有船应收租金!B1659</f>
        <v>A XINXIA</v>
      </c>
      <c r="C1717" s="82" t="str">
        <f>[2]自有船应收租金!C1659</f>
        <v>SKR</v>
      </c>
      <c r="D1717" s="82" t="str">
        <f>[2]自有船应收租金!F1659</f>
        <v>第05期</v>
      </c>
      <c r="E1717" s="82" t="str">
        <f>[2]自有船应收租金!I1659</f>
        <v>2021.09.17-2021.10.02</v>
      </c>
      <c r="F1717" s="83">
        <f>[2]自有船应收租金!V1659</f>
        <v>0</v>
      </c>
      <c r="G1717" s="82">
        <f>[2]自有船应收租金!AA1659</f>
        <v>293250</v>
      </c>
      <c r="H1717" s="82">
        <f>IF([2]自有船应收租金!AB1659="","",[2]自有船应收租金!AB1659)</f>
        <v>262757.92</v>
      </c>
      <c r="I1717" s="86">
        <f>[2]自有船应收租金!Y1659</f>
        <v>0</v>
      </c>
    </row>
    <row r="1718" s="59" customFormat="1" ht="12" customHeight="1" spans="2:9">
      <c r="B1718" s="82" t="str">
        <f>[2]自有船应收租金!B1660</f>
        <v>ACACIA VIRGO</v>
      </c>
      <c r="C1718" s="82" t="str">
        <f>[2]自有船应收租金!C1660</f>
        <v>SKR</v>
      </c>
      <c r="D1718" s="82" t="str">
        <f>[2]自有船应收租金!F1660</f>
        <v>第12期</v>
      </c>
      <c r="E1718" s="82" t="str">
        <f>[2]自有船应收租金!I1660</f>
        <v>2021.09.17-2021.10.02</v>
      </c>
      <c r="F1718" s="83">
        <f>[2]自有船应收租金!V1660</f>
        <v>0</v>
      </c>
      <c r="G1718" s="82">
        <f>[2]自有船应收租金!AA1660</f>
        <v>156231.25</v>
      </c>
      <c r="H1718" s="82">
        <f>IF([2]自有船应收租金!AB1660="","",[2]自有船应收租金!AB1660)</f>
        <v>156223.85</v>
      </c>
      <c r="I1718" s="86" t="str">
        <f>[2]自有船应收租金!Y1660</f>
        <v>1.25%佣金</v>
      </c>
    </row>
    <row r="1719" s="59" customFormat="1" ht="12" customHeight="1" spans="2:9">
      <c r="B1719" s="82" t="str">
        <f>[2]自有船应收租金!B1661</f>
        <v>ACACIA REI</v>
      </c>
      <c r="C1719" s="82" t="str">
        <f>[2]自有船应收租金!C1661</f>
        <v>VASI</v>
      </c>
      <c r="D1719" s="82" t="str">
        <f>[2]自有船应收租金!F1661</f>
        <v>第01期</v>
      </c>
      <c r="E1719" s="82" t="str">
        <f>[2]自有船应收租金!I1661</f>
        <v>2021.09.18-2021.10.09</v>
      </c>
      <c r="F1719" s="83">
        <f>[2]自有船应收租金!V1661</f>
        <v>0</v>
      </c>
      <c r="G1719" s="82">
        <f>[2]自有船应收租金!AA1661</f>
        <v>1922725.22</v>
      </c>
      <c r="H1719" s="82">
        <f>IF([2]自有船应收租金!AB1661="","",[2]自有船应收租金!AB1661)</f>
        <v>1922725.22</v>
      </c>
      <c r="I1719" s="86">
        <f>[2]自有船应收租金!Y1661</f>
        <v>0</v>
      </c>
    </row>
    <row r="1720" s="59" customFormat="1" ht="12" customHeight="1" spans="2:9">
      <c r="B1720" s="82" t="str">
        <f>[2]自有船应收租金!B1662</f>
        <v>A Daisen</v>
      </c>
      <c r="C1720" s="82" t="str">
        <f>[2]自有船应收租金!C1662</f>
        <v>CUL</v>
      </c>
      <c r="D1720" s="82" t="str">
        <f>[2]自有船应收租金!F1662</f>
        <v>第05期</v>
      </c>
      <c r="E1720" s="82" t="str">
        <f>[2]自有船应收租金!I1662</f>
        <v>2021.09.18-2021.10.03</v>
      </c>
      <c r="F1720" s="83">
        <f>[2]自有船应收租金!V1662</f>
        <v>0</v>
      </c>
      <c r="G1720" s="82">
        <f>[2]自有船应收租金!AA1662</f>
        <v>1125900</v>
      </c>
      <c r="H1720" s="82">
        <f>IF([2]自有船应收租金!AB1662="","",[2]自有船应收租金!AB1662)</f>
        <v>1125900</v>
      </c>
      <c r="I1720" s="86">
        <f>[2]自有船应收租金!Y1662</f>
        <v>0</v>
      </c>
    </row>
    <row r="1721" s="59" customFormat="1" ht="12" customHeight="1" spans="2:9">
      <c r="B1721" s="82" t="str">
        <f>[2]自有船应收租金!B1663</f>
        <v>Heung-A Singapore</v>
      </c>
      <c r="C1721" s="82" t="str">
        <f>[2]自有船应收租金!C1663</f>
        <v>SKR</v>
      </c>
      <c r="D1721" s="82" t="str">
        <f>[2]自有船应收租金!F1663</f>
        <v>第09期</v>
      </c>
      <c r="E1721" s="82" t="str">
        <f>[2]自有船应收租金!I1663</f>
        <v>2021.09.18-2021.10.03</v>
      </c>
      <c r="F1721" s="83">
        <f>[2]自有船应收租金!V1663</f>
        <v>0</v>
      </c>
      <c r="G1721" s="82">
        <f>[2]自有船应收租金!AA1663</f>
        <v>233200</v>
      </c>
      <c r="H1721" s="82">
        <f>IF([2]自有船应收租金!AB1663="","",[2]自有船应收租金!AB1663)</f>
        <v>233192.62</v>
      </c>
      <c r="I1721" s="86">
        <f>[2]自有船应收租金!Y1663</f>
        <v>0</v>
      </c>
    </row>
    <row r="1722" s="59" customFormat="1" ht="12" customHeight="1" spans="2:9">
      <c r="B1722" s="82" t="str">
        <f>[2]自有船应收租金!B1664</f>
        <v>LISBOA</v>
      </c>
      <c r="C1722" s="82" t="str">
        <f>[2]自有船应收租金!C1664</f>
        <v>KMTC</v>
      </c>
      <c r="D1722" s="82" t="str">
        <f>[2]自有船应收租金!F1664</f>
        <v>第14期</v>
      </c>
      <c r="E1722" s="82" t="str">
        <f>[2]自有船应收租金!I1664</f>
        <v>2021.09.19-2021.10.04</v>
      </c>
      <c r="F1722" s="83">
        <f>[2]自有船应收租金!V1664</f>
        <v>0</v>
      </c>
      <c r="G1722" s="82">
        <f>[2]自有船应收租金!AA1664</f>
        <v>118650.5</v>
      </c>
      <c r="H1722" s="82">
        <f>IF([2]自有船应收租金!AB1664="","",[2]自有船应收租金!AB1664)</f>
        <v>118648.57</v>
      </c>
      <c r="I1722" s="86">
        <f>[2]自有船应收租金!Y1664</f>
        <v>0</v>
      </c>
    </row>
    <row r="1723" s="59" customFormat="1" ht="12" customHeight="1" spans="2:9">
      <c r="B1723" s="82" t="str">
        <f>[2]自有船应收租金!B1665</f>
        <v>ACACIA WA</v>
      </c>
      <c r="C1723" s="82" t="str">
        <f>[2]自有船应收租金!C1665</f>
        <v>SJA</v>
      </c>
      <c r="D1723" s="82" t="str">
        <f>[2]自有船应收租金!F1665</f>
        <v>第03期</v>
      </c>
      <c r="E1723" s="82" t="str">
        <f>[2]自有船应收租金!I1665</f>
        <v>2021.09.20-2021.10.05</v>
      </c>
      <c r="F1723" s="83">
        <f>[2]自有船应收租金!V1665</f>
        <v>0</v>
      </c>
      <c r="G1723" s="82">
        <f>[2]自有船应收租金!AA1665</f>
        <v>285750</v>
      </c>
      <c r="H1723" s="82">
        <f>IF([2]自有船应收租金!AB1665="","",[2]自有船应收租金!AB1665)</f>
        <v>285750</v>
      </c>
      <c r="I1723" s="86">
        <f>[2]自有船应收租金!Y1665</f>
        <v>0</v>
      </c>
    </row>
    <row r="1724" s="59" customFormat="1" ht="12" customHeight="1" spans="2:9">
      <c r="B1724" s="82" t="str">
        <f>[2]自有船应收租金!B1666</f>
        <v>A HOUOU</v>
      </c>
      <c r="C1724" s="82" t="str">
        <f>[2]自有船应收租金!C1666</f>
        <v>FESCO</v>
      </c>
      <c r="D1724" s="82" t="str">
        <f>[2]自有船应收租金!F1666</f>
        <v>第07期</v>
      </c>
      <c r="E1724" s="82" t="str">
        <f>[2]自有船应收租金!I1666</f>
        <v>2021.09.20-2021.10.05</v>
      </c>
      <c r="F1724" s="83">
        <f>[2]自有船应收租金!V1666</f>
        <v>0</v>
      </c>
      <c r="G1724" s="82">
        <f>[2]自有船应收租金!AA1666</f>
        <v>287744.75</v>
      </c>
      <c r="H1724" s="82">
        <f>IF([2]自有船应收租金!AB1666="","",[2]自有船应收租金!AB1666)</f>
        <v>287737.36</v>
      </c>
      <c r="I1724" s="86" t="str">
        <f>[2]自有船应收租金!Y1666</f>
        <v>5%佣金</v>
      </c>
    </row>
    <row r="1725" s="59" customFormat="1" ht="12" customHeight="1" spans="2:9">
      <c r="B1725" s="82" t="str">
        <f>[2]自有船应收租金!B1667</f>
        <v>ACACIA LIBRA</v>
      </c>
      <c r="C1725" s="82" t="str">
        <f>[2]自有船应收租金!C1667</f>
        <v>COSCO</v>
      </c>
      <c r="D1725" s="82" t="str">
        <f>[2]自有船应收租金!F1667</f>
        <v>第26期</v>
      </c>
      <c r="E1725" s="82" t="str">
        <f>[2]自有船应收租金!I1667</f>
        <v>2021.09.20-2021.10.05</v>
      </c>
      <c r="F1725" s="83">
        <f>[2]自有船应收租金!V1667</f>
        <v>0</v>
      </c>
      <c r="G1725" s="82">
        <f>[2]自有船应收租金!AA1667</f>
        <v>143925</v>
      </c>
      <c r="H1725" s="82">
        <f>IF([2]自有船应收租金!AB1667="","",[2]自有船应收租金!AB1667)</f>
        <v>143923.07</v>
      </c>
      <c r="I1725" s="86">
        <f>[2]自有船应收租金!Y1667</f>
        <v>0</v>
      </c>
    </row>
    <row r="1726" s="59" customFormat="1" ht="12" customHeight="1" spans="2:9">
      <c r="B1726" s="82" t="str">
        <f>[2]自有船应收租金!B1668</f>
        <v>A MIZUHO</v>
      </c>
      <c r="C1726" s="82" t="str">
        <f>[2]自有船应收租金!C1668</f>
        <v>Heung-A</v>
      </c>
      <c r="D1726" s="82" t="str">
        <f>[2]自有船应收租金!F1668</f>
        <v>第16期</v>
      </c>
      <c r="E1726" s="82" t="str">
        <f>[2]自有船应收租金!I1668</f>
        <v>2021.09.20-2021.10.05</v>
      </c>
      <c r="F1726" s="83">
        <f>[2]自有船应收租金!V1668</f>
        <v>0</v>
      </c>
      <c r="G1726" s="82">
        <f>[2]自有船应收租金!AA1668</f>
        <v>176116.438356164</v>
      </c>
      <c r="H1726" s="82">
        <f>IF([2]自有船应收租金!AB1668="","",[2]自有船应收租金!AB1668)</f>
        <v>176109.09</v>
      </c>
      <c r="I1726" s="86">
        <f>[2]自有船应收租金!Y1668</f>
        <v>0</v>
      </c>
    </row>
    <row r="1727" s="59" customFormat="1" ht="12" customHeight="1" spans="2:9">
      <c r="B1727" s="82" t="str">
        <f>[2]自有船应收租金!B1669</f>
        <v>A MAKOTO</v>
      </c>
      <c r="C1727" s="82" t="str">
        <f>[2]自有船应收租金!C1669</f>
        <v>STM</v>
      </c>
      <c r="D1727" s="82" t="str">
        <f>[2]自有船应收租金!F1669</f>
        <v>第09期</v>
      </c>
      <c r="E1727" s="82" t="str">
        <f>[2]自有船应收租金!I1669</f>
        <v>2021.09.21-2021.10.06</v>
      </c>
      <c r="F1727" s="83">
        <f>[2]自有船应收租金!V1669</f>
        <v>0</v>
      </c>
      <c r="G1727" s="82">
        <f>[2]自有船应收租金!AA1669</f>
        <v>181200</v>
      </c>
      <c r="H1727" s="82">
        <f>IF([2]自有船应收租金!AB1669="","",[2]自有船应收租金!AB1669)</f>
        <v>181200</v>
      </c>
      <c r="I1727" s="86">
        <f>[2]自有船应收租金!Y1669</f>
        <v>0</v>
      </c>
    </row>
    <row r="1728" s="59" customFormat="1" ht="12" customHeight="1" spans="2:9">
      <c r="B1728" s="82" t="str">
        <f>[2]自有船应收租金!B1670</f>
        <v>A KOU</v>
      </c>
      <c r="C1728" s="82" t="str">
        <f>[2]自有船应收租金!C1670</f>
        <v>CMS</v>
      </c>
      <c r="D1728" s="82" t="str">
        <f>[2]自有船应收租金!F1670</f>
        <v>第02期</v>
      </c>
      <c r="E1728" s="82" t="str">
        <f>[2]自有船应收租金!I1670</f>
        <v>2021.09.21-2021.10.06</v>
      </c>
      <c r="F1728" s="83">
        <f>[2]自有船应收租金!V1670</f>
        <v>0</v>
      </c>
      <c r="G1728" s="82">
        <f>[2]自有船应收租金!AA1670</f>
        <v>555850</v>
      </c>
      <c r="H1728" s="82">
        <f>IF([2]自有船应收租金!AB1670="","",[2]自有船应收租金!AB1670)</f>
        <v>555822.65</v>
      </c>
      <c r="I1728" s="86">
        <f>[2]自有船应收租金!Y1670</f>
        <v>0</v>
      </c>
    </row>
    <row r="1729" s="59" customFormat="1" ht="12" customHeight="1" spans="2:9">
      <c r="B1729" s="82" t="str">
        <f>[2]自有船应收租金!B1671</f>
        <v>A KEIGA</v>
      </c>
      <c r="C1729" s="82" t="str">
        <f>[2]自有船应收租金!C1671</f>
        <v>TFL</v>
      </c>
      <c r="D1729" s="82" t="str">
        <f>[2]自有船应收租金!F1671</f>
        <v>第05期</v>
      </c>
      <c r="E1729" s="82" t="str">
        <f>[2]自有船应收租金!I1671</f>
        <v>2021.09.22-2021.10.07</v>
      </c>
      <c r="F1729" s="83">
        <f>[2]自有船应收租金!V1671</f>
        <v>-2500</v>
      </c>
      <c r="G1729" s="82">
        <f>[2]自有船应收租金!AA1671</f>
        <v>243250</v>
      </c>
      <c r="H1729" s="82">
        <f>IF([2]自有船应收租金!AB1671="","",[2]自有船应收租金!AB1671)</f>
        <v>243250</v>
      </c>
      <c r="I1729" s="86" t="str">
        <f>[2]自有船应收租金!Y1671</f>
        <v>LOGO劳务费</v>
      </c>
    </row>
    <row r="1730" s="59" customFormat="1" ht="12" customHeight="1" spans="2:9">
      <c r="B1730" s="82" t="str">
        <f>[2]自有船应收租金!B1672</f>
        <v>ACACIA TAURUS</v>
      </c>
      <c r="C1730" s="82" t="str">
        <f>[2]自有船应收租金!C1672</f>
        <v>STM</v>
      </c>
      <c r="D1730" s="82" t="str">
        <f>[2]自有船应收租金!F1672</f>
        <v>第14期</v>
      </c>
      <c r="E1730" s="82" t="str">
        <f>[2]自有船应收租金!I1672</f>
        <v>2021.09.24-2021.10.09</v>
      </c>
      <c r="F1730" s="83">
        <f>[2]自有船应收租金!V1672</f>
        <v>0</v>
      </c>
      <c r="G1730" s="82">
        <f>[2]自有船应收租金!AA1672</f>
        <v>83150</v>
      </c>
      <c r="H1730" s="82">
        <f>IF([2]自有船应收租金!AB1672="","",[2]自有船应收租金!AB1672)</f>
        <v>83150</v>
      </c>
      <c r="I1730" s="86">
        <f>[2]自有船应收租金!Y1672</f>
        <v>0</v>
      </c>
    </row>
    <row r="1731" s="59" customFormat="1" ht="12" customHeight="1" spans="2:9">
      <c r="B1731" s="82" t="str">
        <f>[2]自有船应收租金!B1673</f>
        <v>ACACIA HAWK</v>
      </c>
      <c r="C1731" s="82" t="str">
        <f>[2]自有船应收租金!C1673</f>
        <v>CMS</v>
      </c>
      <c r="D1731" s="82" t="str">
        <f>[2]自有船应收租金!F1673</f>
        <v>第90期</v>
      </c>
      <c r="E1731" s="82" t="str">
        <f>[2]自有船应收租金!I1673</f>
        <v>2021.09.24-2021.10.09</v>
      </c>
      <c r="F1731" s="83">
        <f>[2]自有船应收租金!V1673</f>
        <v>0</v>
      </c>
      <c r="G1731" s="82">
        <f>[2]自有船应收租金!AA1673</f>
        <v>105542.465753425</v>
      </c>
      <c r="H1731" s="82">
        <f>IF([2]自有船应收租金!AB1673="","",[2]自有船应收租金!AB1673)</f>
        <v>105542.47</v>
      </c>
      <c r="I1731" s="86">
        <f>[2]自有船应收租金!Y1673</f>
        <v>0</v>
      </c>
    </row>
    <row r="1732" s="59" customFormat="1" ht="12" customHeight="1" spans="2:9">
      <c r="B1732" s="82" t="str">
        <f>[2]自有船应收租金!B1674</f>
        <v>ACACIA MING</v>
      </c>
      <c r="C1732" s="82" t="str">
        <f>[2]自有船应收租金!C1674</f>
        <v>TFL</v>
      </c>
      <c r="D1732" s="82" t="str">
        <f>[2]自有船应收租金!F1674</f>
        <v>第02期</v>
      </c>
      <c r="E1732" s="82" t="str">
        <f>[2]自有船应收租金!I1674</f>
        <v>2021.09.25-2021.10.10</v>
      </c>
      <c r="F1732" s="83">
        <f>[2]自有船应收租金!V1674</f>
        <v>0</v>
      </c>
      <c r="G1732" s="82">
        <f>[2]自有船应收租金!AA1674</f>
        <v>553937.85</v>
      </c>
      <c r="H1732" s="82">
        <f>IF([2]自有船应收租金!AB1674="","",[2]自有船应收租金!AB1674)</f>
        <v>553937.85</v>
      </c>
      <c r="I1732" s="86">
        <f>[2]自有船应收租金!Y1674</f>
        <v>0</v>
      </c>
    </row>
    <row r="1733" s="59" customFormat="1" ht="12" customHeight="1" spans="2:9">
      <c r="B1733" s="82" t="str">
        <f>[2]自有船应收租金!B1675</f>
        <v>Contship Day</v>
      </c>
      <c r="C1733" s="82" t="str">
        <f>[2]自有船应收租金!C1675</f>
        <v>CKL</v>
      </c>
      <c r="D1733" s="82" t="str">
        <f>[2]自有船应收租金!F1675</f>
        <v>prefinal</v>
      </c>
      <c r="E1733" s="82" t="str">
        <f>[2]自有船应收租金!I1675</f>
        <v>2021.09.26-2021.10.03</v>
      </c>
      <c r="F1733" s="83">
        <f>[2]自有船应收租金!V1675</f>
        <v>0</v>
      </c>
      <c r="G1733" s="82">
        <f>[2]自有船应收租金!AA1675</f>
        <v>102470</v>
      </c>
      <c r="H1733" s="82">
        <f>IF([2]自有船应收租金!AB1675="","",[2]自有船应收租金!AB1675)</f>
        <v>102462.82</v>
      </c>
      <c r="I1733" s="86" t="str">
        <f>[2]自有船应收租金!Y1675</f>
        <v>1.25%佣金</v>
      </c>
    </row>
    <row r="1734" s="59" customFormat="1" ht="12" customHeight="1" spans="2:9">
      <c r="B1734" s="82" t="str">
        <f>[2]自有船应收租金!B1676</f>
        <v>Heung-A Jakarta </v>
      </c>
      <c r="C1734" s="82" t="str">
        <f>[2]自有船应收租金!C1676</f>
        <v>PAN</v>
      </c>
      <c r="D1734" s="82" t="str">
        <f>[2]自有船应收租金!F1676</f>
        <v>第24期</v>
      </c>
      <c r="E1734" s="82" t="str">
        <f>[2]自有船应收租金!I1676</f>
        <v>2021.09.26-2021.10.11</v>
      </c>
      <c r="F1734" s="83">
        <f>[2]自有船应收租金!V1676</f>
        <v>0</v>
      </c>
      <c r="G1734" s="82">
        <f>[2]自有船应收租金!AA1676</f>
        <v>165500</v>
      </c>
      <c r="H1734" s="82">
        <f>IF([2]自有船应收租金!AB1676="","",[2]自有船应收租金!AB1676)</f>
        <v>165472.7</v>
      </c>
      <c r="I1734" s="86">
        <f>[2]自有船应收租金!Y1676</f>
        <v>0</v>
      </c>
    </row>
    <row r="1735" s="59" customFormat="1" ht="12" customHeight="1" spans="2:9">
      <c r="B1735" s="82" t="str">
        <f>[2]自有船应收租金!B1677</f>
        <v>A KINKA</v>
      </c>
      <c r="C1735" s="82" t="str">
        <f>[2]自有船应收租金!C1677</f>
        <v>TFS</v>
      </c>
      <c r="D1735" s="82" t="str">
        <f>[2]自有船应收租金!F1677</f>
        <v>第03期</v>
      </c>
      <c r="E1735" s="82" t="str">
        <f>[2]自有船应收租金!I1677</f>
        <v>2021.09.26-2021.10.26</v>
      </c>
      <c r="F1735" s="83">
        <f>[2]自有船应收租金!V1677</f>
        <v>0</v>
      </c>
      <c r="G1735" s="82">
        <f>[2]自有船应收租金!AA1677</f>
        <v>2342129.19402</v>
      </c>
      <c r="H1735" s="82">
        <f>IF([2]自有船应收租金!AB1677="","",[2]自有船应收租金!AB1677)</f>
        <v>2342129.17</v>
      </c>
      <c r="I1735" s="86" t="str">
        <f>[2]自有船应收租金!Y1677</f>
        <v>停租盐田换船长,香港船长就医  2021.08.26 2300-8.28 1730 合计1.458333天 </v>
      </c>
    </row>
    <row r="1736" s="59" customFormat="1" ht="12" customHeight="1" spans="2:9">
      <c r="B1736" s="82" t="str">
        <f>[2]自有船应收租金!B1678</f>
        <v>A ROKU</v>
      </c>
      <c r="C1736" s="82" t="str">
        <f>[2]自有船应收租金!C1678</f>
        <v>STM</v>
      </c>
      <c r="D1736" s="82" t="str">
        <f>[2]自有船应收租金!F1678</f>
        <v>第02期</v>
      </c>
      <c r="E1736" s="82" t="str">
        <f>[2]自有船应收租金!I1678</f>
        <v>2021.09.26-2021.10.11</v>
      </c>
      <c r="F1736" s="83">
        <f>[2]自有船应收租金!V1678</f>
        <v>0</v>
      </c>
      <c r="G1736" s="82">
        <f>[2]自有船应收租金!AA1678</f>
        <v>181200</v>
      </c>
      <c r="H1736" s="82">
        <f>IF([2]自有船应收租金!AB1678="","",[2]自有船应收租金!AB1678)</f>
        <v>181200</v>
      </c>
      <c r="I1736" s="86">
        <f>[2]自有船应收租金!Y1678</f>
        <v>0</v>
      </c>
    </row>
    <row r="1737" s="59" customFormat="1" ht="12" customHeight="1" spans="2:9">
      <c r="B1737" s="82" t="str">
        <f>[2]自有船应收租金!B1679</f>
        <v>A BOTE</v>
      </c>
      <c r="C1737" s="82" t="str">
        <f>[2]自有船应收租金!C1679</f>
        <v>TCL</v>
      </c>
      <c r="D1737" s="82" t="str">
        <f>[2]自有船应收租金!F1679</f>
        <v>第13期</v>
      </c>
      <c r="E1737" s="82" t="str">
        <f>[2]自有船应收租金!I1679</f>
        <v>2021.09.27-2021.10.12</v>
      </c>
      <c r="F1737" s="83">
        <f>[2]自有船应收租金!V1679</f>
        <v>0</v>
      </c>
      <c r="G1737" s="82">
        <f>[2]自有船应收租金!AA1679</f>
        <v>188100</v>
      </c>
      <c r="H1737" s="82">
        <f>IF([2]自有船应收租金!AB1679="","",[2]自有船应收租金!AB1679)</f>
        <v>188060.19</v>
      </c>
      <c r="I1737" s="86">
        <f>[2]自有船应收租金!Y1679</f>
        <v>0</v>
      </c>
    </row>
    <row r="1738" s="59" customFormat="1" ht="12" customHeight="1" spans="2:9">
      <c r="B1738" s="82" t="str">
        <f>[2]自有船应收租金!B1680</f>
        <v>JRS CARINA</v>
      </c>
      <c r="C1738" s="82" t="str">
        <f>[2]自有船应收租金!C1680</f>
        <v>CCL</v>
      </c>
      <c r="D1738" s="82" t="str">
        <f>[2]自有船应收租金!F1680</f>
        <v>第80期</v>
      </c>
      <c r="E1738" s="82" t="str">
        <f>[2]自有船应收租金!I1680</f>
        <v>2021.09.27-2021.10.12</v>
      </c>
      <c r="F1738" s="83">
        <f>[2]自有船应收租金!V1680</f>
        <v>0</v>
      </c>
      <c r="G1738" s="82">
        <f>[2]自有船应收租金!AA1680</f>
        <v>232900</v>
      </c>
      <c r="H1738" s="82">
        <f>IF([2]自有船应收租金!AB1680="","",[2]自有船应收租金!AB1680)</f>
        <v>232892.7</v>
      </c>
      <c r="I1738" s="86">
        <f>[2]自有船应收租金!Y1680</f>
        <v>0</v>
      </c>
    </row>
    <row r="1739" s="59" customFormat="1" ht="12" customHeight="1" spans="2:9">
      <c r="B1739" s="82" t="str">
        <f>[2]自有船应收租金!B1681</f>
        <v>ACACIA ARIES</v>
      </c>
      <c r="C1739" s="82" t="str">
        <f>[2]自有船应收租金!C1681</f>
        <v>STM</v>
      </c>
      <c r="D1739" s="82" t="str">
        <f>[2]自有船应收租金!F1681</f>
        <v>第40期</v>
      </c>
      <c r="E1739" s="82" t="str">
        <f>[2]自有船应收租金!I1681</f>
        <v>2021.09.27-2021.10.12</v>
      </c>
      <c r="F1739" s="83">
        <f>[2]自有船应收租金!V1681</f>
        <v>0</v>
      </c>
      <c r="G1739" s="82">
        <f>[2]自有船应收租金!AA1681</f>
        <v>83150</v>
      </c>
      <c r="H1739" s="82">
        <f>IF([2]自有船应收租金!AB1681="","",[2]自有船应收租金!AB1681)</f>
        <v>83150</v>
      </c>
      <c r="I1739" s="86">
        <f>[2]自有船应收租金!Y1681</f>
        <v>0</v>
      </c>
    </row>
    <row r="1740" s="59" customFormat="1" ht="12" customHeight="1" spans="2:9">
      <c r="B1740" s="82" t="str">
        <f>[2]自有船应收租金!B1682</f>
        <v>A KIBO</v>
      </c>
      <c r="C1740" s="82" t="str">
        <f>[2]自有船应收租金!C1682</f>
        <v>GMS</v>
      </c>
      <c r="D1740" s="82" t="str">
        <f>[2]自有船应收租金!F1682</f>
        <v>第21期</v>
      </c>
      <c r="E1740" s="82" t="str">
        <f>[2]自有船应收租金!I1682</f>
        <v>2021.09.28-2021.10.13</v>
      </c>
      <c r="F1740" s="83">
        <f>[2]自有船应收租金!V1682</f>
        <v>-662</v>
      </c>
      <c r="G1740" s="82">
        <f>[2]自有船应收租金!AA1682</f>
        <v>171905.75</v>
      </c>
      <c r="H1740" s="82">
        <f>IF([2]自有船应收租金!AB1682="","",[2]自有船应收租金!AB1682)</f>
        <v>171898.45</v>
      </c>
      <c r="I1740" s="86" t="str">
        <f>[2]自有船应收租金!Y1682</f>
        <v>1.25%佣金/船员劳务费010S-012S</v>
      </c>
    </row>
    <row r="1741" s="59" customFormat="1" ht="12" customHeight="1" spans="2:9">
      <c r="B1741" s="82" t="str">
        <f>[2]自有船应收租金!B1683</f>
        <v>KANWAY GALAXY</v>
      </c>
      <c r="C1741" s="82" t="str">
        <f>[2]自有船应收租金!C1683</f>
        <v>EMC</v>
      </c>
      <c r="D1741" s="82" t="str">
        <f>[2]自有船应收租金!F1683</f>
        <v>第06期</v>
      </c>
      <c r="E1741" s="82" t="str">
        <f>[2]自有船应收租金!I1683</f>
        <v>2021.09.29-2021.10.14</v>
      </c>
      <c r="F1741" s="83">
        <f>[2]自有船应收租金!V1683</f>
        <v>-1430</v>
      </c>
      <c r="G1741" s="82">
        <f>[2]自有船应收租金!AA1683</f>
        <v>164793.35</v>
      </c>
      <c r="H1741" s="82">
        <f>IF([2]自有船应收租金!AB1683="","",[2]自有船应收租金!AB1683)</f>
        <v>135000</v>
      </c>
      <c r="I1741" s="86" t="str">
        <f>[2]自有船应收租金!Y1683</f>
        <v>1.25%佣金/原船东船员劳务费</v>
      </c>
    </row>
    <row r="1742" s="59" customFormat="1" ht="12" customHeight="1" spans="2:9">
      <c r="B1742" s="82" t="str">
        <f>[2]自有船应收租金!B1684</f>
        <v>A MYOKO</v>
      </c>
      <c r="C1742" s="82" t="str">
        <f>[2]自有船应收租金!C1684</f>
        <v>NS</v>
      </c>
      <c r="D1742" s="82" t="str">
        <f>[2]自有船应收租金!F1684</f>
        <v>第04期</v>
      </c>
      <c r="E1742" s="82" t="str">
        <f>[2]自有船应收租金!I1684</f>
        <v>2021.09.30-2021.10.15</v>
      </c>
      <c r="F1742" s="83">
        <f>[2]自有船应收租金!V1684</f>
        <v>0</v>
      </c>
      <c r="G1742" s="82">
        <f>[2]自有船应收租金!AA1684</f>
        <v>245106.25</v>
      </c>
      <c r="H1742" s="82">
        <f>IF([2]自有船应收租金!AB1684="","",[2]自有船应收租金!AB1684)</f>
        <v>245068.93</v>
      </c>
      <c r="I1742" s="86" t="str">
        <f>[2]自有船应收租金!Y1684</f>
        <v>1.25%佣金</v>
      </c>
    </row>
    <row r="1743" s="59" customFormat="1" ht="12" customHeight="1" spans="2:9">
      <c r="B1743" s="82" t="str">
        <f>[2]自有船应收租金!B1685</f>
        <v>Bremen Trader</v>
      </c>
      <c r="C1743" s="82" t="str">
        <f>[2]自有船应收租金!C1685</f>
        <v>sealand</v>
      </c>
      <c r="D1743" s="82" t="str">
        <f>[2]自有船应收租金!F1685</f>
        <v>第07期</v>
      </c>
      <c r="E1743" s="82" t="str">
        <f>[2]自有船应收租金!I1685</f>
        <v>2021.10.01-2021.11.01</v>
      </c>
      <c r="F1743" s="83">
        <f>[2]自有船应收租金!V1685</f>
        <v>0</v>
      </c>
      <c r="G1743" s="82">
        <f>[2]自有船应收租金!AA1685</f>
        <v>541180.530821918</v>
      </c>
      <c r="H1743" s="82">
        <f>IF([2]自有船应收租金!AB1685="","",[2]自有船应收租金!AB1685)</f>
        <v>537768.75</v>
      </c>
      <c r="I1743" s="86" t="str">
        <f>[2]自有船应收租金!Y1685</f>
        <v>油样检测</v>
      </c>
    </row>
    <row r="1744" s="59" customFormat="1" ht="12" customHeight="1" spans="2:9">
      <c r="B1744" s="82" t="str">
        <f>[2]自有船应收租金!B1686</f>
        <v>A ASO</v>
      </c>
      <c r="C1744" s="82" t="str">
        <f>[2]自有船应收租金!C1686</f>
        <v>sealand</v>
      </c>
      <c r="D1744" s="82" t="str">
        <f>[2]自有船应收租金!F1686</f>
        <v>第03期</v>
      </c>
      <c r="E1744" s="82" t="str">
        <f>[2]自有船应收租金!I1686</f>
        <v>2021.10.01-2021.11.01</v>
      </c>
      <c r="F1744" s="83">
        <f>[2]自有船应收租金!V1686</f>
        <v>0</v>
      </c>
      <c r="G1744" s="82">
        <f>[2]自有船应收租金!AA1686</f>
        <v>980562.87</v>
      </c>
      <c r="H1744" s="82">
        <f>IF([2]自有船应收租金!AB1686="","",[2]自有船应收租金!AB1686)</f>
        <v>980562.87</v>
      </c>
      <c r="I1744" s="86" t="str">
        <f>[2]自有船应收租金!Y1686</f>
        <v>1.25%经纪佣金/油样检测</v>
      </c>
    </row>
    <row r="1745" s="59" customFormat="1" ht="12" customHeight="1" spans="2:9">
      <c r="B1745" s="82" t="str">
        <f>[2]自有船应收租金!B1687</f>
        <v>A HOKEN</v>
      </c>
      <c r="C1745" s="82" t="str">
        <f>[2]自有船应收租金!C1687</f>
        <v>COSCO</v>
      </c>
      <c r="D1745" s="82" t="str">
        <f>[2]自有船应收租金!F1687</f>
        <v>第08期</v>
      </c>
      <c r="E1745" s="82" t="str">
        <f>[2]自有船应收租金!I1687</f>
        <v>2021.10.01-2021.10.16</v>
      </c>
      <c r="F1745" s="83">
        <f>[2]自有船应收租金!V1687</f>
        <v>-2778</v>
      </c>
      <c r="G1745" s="82">
        <f>[2]自有船应收租金!AA1687</f>
        <v>179028</v>
      </c>
      <c r="H1745" s="82">
        <f>IF([2]自有船应收租金!AB1687="","",[2]自有船应收租金!AB1687)</f>
        <v>179020.71</v>
      </c>
      <c r="I1745" s="86" t="str">
        <f>[2]自有船应收租金!Y1687</f>
        <v>船员劳务费v.170-171</v>
      </c>
    </row>
    <row r="1746" s="59" customFormat="1" ht="12" customHeight="1" spans="2:9">
      <c r="B1746" s="82" t="str">
        <f>[2]自有船应收租金!B1688</f>
        <v>A FUKU</v>
      </c>
      <c r="C1746" s="82" t="str">
        <f>[2]自有船应收租金!C1688</f>
        <v>TSL</v>
      </c>
      <c r="D1746" s="82" t="str">
        <f>[2]自有船应收租金!F1688</f>
        <v>第25期</v>
      </c>
      <c r="E1746" s="82" t="str">
        <f>[2]自有船应收租金!I1688</f>
        <v>2021.10.01-2021.10.16</v>
      </c>
      <c r="F1746" s="83">
        <f>[2]自有船应收租金!V1688</f>
        <v>0</v>
      </c>
      <c r="G1746" s="82">
        <f>[2]自有船应收租金!AA1688</f>
        <v>154237.5</v>
      </c>
      <c r="H1746" s="82">
        <f>IF([2]自有船应收租金!AB1688="","",[2]自有船应收租金!AB1688)</f>
        <v>154237.5</v>
      </c>
      <c r="I1746" s="86" t="str">
        <f>[2]自有船应收租金!Y1688</f>
        <v>1.25%佣金</v>
      </c>
    </row>
    <row r="1747" s="59" customFormat="1" ht="12" customHeight="1" spans="2:9">
      <c r="B1747" s="82" t="str">
        <f>[2]自有船应收租金!B1689</f>
        <v>JRS CORVUS</v>
      </c>
      <c r="C1747" s="82" t="str">
        <f>[2]自有船应收租金!C1689</f>
        <v>STM</v>
      </c>
      <c r="D1747" s="82" t="str">
        <f>[2]自有船应收租金!F1689</f>
        <v>第20期</v>
      </c>
      <c r="E1747" s="82" t="str">
        <f>[2]自有船应收租金!I1689</f>
        <v>2021.10.01-2021.10.16</v>
      </c>
      <c r="F1747" s="83">
        <f>[2]自有船应收租金!V1689</f>
        <v>0</v>
      </c>
      <c r="G1747" s="82">
        <f>[2]自有船应收租金!AA1689</f>
        <v>105700</v>
      </c>
      <c r="H1747" s="82">
        <f>IF([2]自有船应收租金!AB1689="","",[2]自有船应收租金!AB1689)</f>
        <v>105700</v>
      </c>
      <c r="I1747" s="86">
        <f>[2]自有船应收租金!Y1689</f>
        <v>0</v>
      </c>
    </row>
    <row r="1748" s="59" customFormat="1" ht="12" customHeight="1" spans="2:9">
      <c r="B1748" s="82" t="str">
        <f>[2]自有船应收租金!B1690</f>
        <v>A XINXIA</v>
      </c>
      <c r="C1748" s="82" t="str">
        <f>[2]自有船应收租金!C1690</f>
        <v>SKR</v>
      </c>
      <c r="D1748" s="82" t="str">
        <f>[2]自有船应收租金!F1690</f>
        <v>第06期</v>
      </c>
      <c r="E1748" s="82" t="str">
        <f>[2]自有船应收租金!I1690</f>
        <v>2021.10.02-2021.10.17</v>
      </c>
      <c r="F1748" s="83">
        <f>[2]自有船应收租金!V1690</f>
        <v>0</v>
      </c>
      <c r="G1748" s="82">
        <f>[2]自有船应收租金!AA1690</f>
        <v>293250</v>
      </c>
      <c r="H1748" s="82">
        <f>IF([2]自有船应收租金!AB1690="","",[2]自有船应收租金!AB1690)</f>
        <v>293250</v>
      </c>
      <c r="I1748" s="86">
        <f>[2]自有船应收租金!Y1690</f>
        <v>0</v>
      </c>
    </row>
    <row r="1749" s="59" customFormat="1" ht="12" customHeight="1" spans="2:9">
      <c r="B1749" s="82" t="str">
        <f>[2]自有船应收租金!B1691</f>
        <v>ACACIA VIRGO</v>
      </c>
      <c r="C1749" s="82" t="str">
        <f>[2]自有船应收租金!C1691</f>
        <v>SKR</v>
      </c>
      <c r="D1749" s="82" t="str">
        <f>[2]自有船应收租金!F1691</f>
        <v>第13期</v>
      </c>
      <c r="E1749" s="82" t="str">
        <f>[2]自有船应收租金!I1691</f>
        <v>2021.10.02-2021.10.17</v>
      </c>
      <c r="F1749" s="83">
        <f>[2]自有船应收租金!V1691</f>
        <v>0</v>
      </c>
      <c r="G1749" s="82">
        <f>[2]自有船应收租金!AA1691</f>
        <v>156231.25</v>
      </c>
      <c r="H1749" s="82">
        <f>IF([2]自有船应收租金!AB1691="","",[2]自有船应收租金!AB1691)</f>
        <v>156227.6</v>
      </c>
      <c r="I1749" s="86" t="str">
        <f>[2]自有船应收租金!Y1691</f>
        <v>1.25%佣金</v>
      </c>
    </row>
    <row r="1750" s="59" customFormat="1" ht="12" customHeight="1" spans="2:9">
      <c r="B1750" s="82" t="str">
        <f>[2]自有船应收租金!B1692</f>
        <v>A Daisen</v>
      </c>
      <c r="C1750" s="82" t="str">
        <f>[2]自有船应收租金!C1692</f>
        <v>CUL</v>
      </c>
      <c r="D1750" s="82" t="str">
        <f>[2]自有船应收租金!F1692</f>
        <v>第06期</v>
      </c>
      <c r="E1750" s="82" t="str">
        <f>[2]自有船应收租金!I1692</f>
        <v>2021.10.03-2021.10.18</v>
      </c>
      <c r="F1750" s="83">
        <f>[2]自有船应收租金!V1692</f>
        <v>0</v>
      </c>
      <c r="G1750" s="82">
        <f>[2]自有船应收租金!AA1692</f>
        <v>1125900</v>
      </c>
      <c r="H1750" s="82">
        <f>IF([2]自有船应收租金!AB1692="","",[2]自有船应收租金!AB1692)</f>
        <v>1125900</v>
      </c>
      <c r="I1750" s="86">
        <f>[2]自有船应收租金!Y1692</f>
        <v>0</v>
      </c>
    </row>
    <row r="1751" s="59" customFormat="1" ht="12" customHeight="1" spans="2:9">
      <c r="B1751" s="82" t="str">
        <f>[2]自有船应收租金!B1693</f>
        <v>Heung-A Singapore</v>
      </c>
      <c r="C1751" s="82" t="str">
        <f>[2]自有船应收租金!C1693</f>
        <v>SKR</v>
      </c>
      <c r="D1751" s="82" t="str">
        <f>[2]自有船应收租金!F1693</f>
        <v>第10期</v>
      </c>
      <c r="E1751" s="82" t="str">
        <f>[2]自有船应收租金!I1693</f>
        <v>2021.10.03-2021.10.14</v>
      </c>
      <c r="F1751" s="83">
        <f>[2]自有船应收租金!V1693</f>
        <v>0</v>
      </c>
      <c r="G1751" s="82">
        <f>[2]自有船应收租金!AA1693</f>
        <v>171013.333333333</v>
      </c>
      <c r="H1751" s="82">
        <f>IF([2]自有船应收租金!AB1693="","",[2]自有船应收租金!AB1693)</f>
        <v>171006.02</v>
      </c>
      <c r="I1751" s="86">
        <f>[2]自有船应收租金!Y1693</f>
        <v>0</v>
      </c>
    </row>
    <row r="1752" s="59" customFormat="1" ht="12" customHeight="1" spans="2:9">
      <c r="B1752" s="82" t="str">
        <f>[2]自有船应收租金!B1694</f>
        <v>Contship Day</v>
      </c>
      <c r="C1752" s="82" t="str">
        <f>[2]自有船应收租金!C1694</f>
        <v>CKL</v>
      </c>
      <c r="D1752" s="82" t="str">
        <f>[2]自有船应收租金!F1694</f>
        <v>prefinal2</v>
      </c>
      <c r="E1752" s="82" t="str">
        <f>[2]自有船应收租金!I1694</f>
        <v>2021.10.03-2021.10.03</v>
      </c>
      <c r="F1752" s="83">
        <f>[2]自有船应收租金!V1694</f>
        <v>0</v>
      </c>
      <c r="G1752" s="82">
        <f>[2]自有船应收租金!AA1694</f>
        <v>-86956.2935</v>
      </c>
      <c r="H1752" s="82">
        <f>IF([2]自有船应收租金!AB1694="","",[2]自有船应收租金!AB1694)</f>
        <v>-78045.26</v>
      </c>
      <c r="I1752" s="86" t="str">
        <f>[2]自有船应收租金!Y1694</f>
        <v>1.25%佣金/返还租家付重的PREFINAL租金</v>
      </c>
    </row>
    <row r="1753" s="59" customFormat="1" ht="12" customHeight="1" spans="2:9">
      <c r="B1753" s="82" t="str">
        <f>[2]自有船应收租金!B1695</f>
        <v>Contship Day</v>
      </c>
      <c r="C1753" s="82" t="str">
        <f>[2]自有船应收租金!C1695</f>
        <v>CKL</v>
      </c>
      <c r="D1753" s="82" t="str">
        <f>[2]自有船应收租金!F1695</f>
        <v>FINAL</v>
      </c>
      <c r="E1753" s="82" t="str">
        <f>[2]自有船应收租金!I1695</f>
        <v>2021.10.03-2021.10.03</v>
      </c>
      <c r="F1753" s="83">
        <f>[2]自有船应收租金!V1695</f>
        <v>0</v>
      </c>
      <c r="G1753" s="82">
        <f>[2]自有船应收租金!AA1695</f>
        <v>5000</v>
      </c>
      <c r="H1753" s="82" t="str">
        <f>IF([2]自有船应收租金!AB1695="","",[2]自有船应收租金!AB1695)</f>
        <v/>
      </c>
      <c r="I1753" s="86">
        <f>[2]自有船应收租金!Y1695</f>
        <v>0</v>
      </c>
    </row>
    <row r="1754" s="59" customFormat="1" ht="12" customHeight="1" spans="2:9">
      <c r="B1754" s="82" t="str">
        <f>[2]自有船应收租金!B1696</f>
        <v>LISBOA</v>
      </c>
      <c r="C1754" s="82" t="str">
        <f>[2]自有船应收租金!C1696</f>
        <v>KMTC</v>
      </c>
      <c r="D1754" s="82" t="str">
        <f>[2]自有船应收租金!F1696</f>
        <v>第15期</v>
      </c>
      <c r="E1754" s="82" t="str">
        <f>[2]自有船应收租金!I1696</f>
        <v>2021.10.04-2021.10.19</v>
      </c>
      <c r="F1754" s="83">
        <f>[2]自有船应收租金!V1696</f>
        <v>0</v>
      </c>
      <c r="G1754" s="82">
        <f>[2]自有船应收租金!AA1696</f>
        <v>50038.56</v>
      </c>
      <c r="H1754" s="82">
        <f>IF([2]自有船应收租金!AB1696="","",[2]自有船应收租金!AB1696)</f>
        <v>50038.56</v>
      </c>
      <c r="I1754" s="86">
        <f>[2]自有船应收租金!Y1696</f>
        <v>0</v>
      </c>
    </row>
    <row r="1755" s="59" customFormat="1" ht="12" customHeight="1" spans="2:9">
      <c r="B1755" s="82" t="str">
        <f>[2]自有船应收租金!B1697</f>
        <v>A FUJI</v>
      </c>
      <c r="C1755" s="82" t="str">
        <f>[2]自有船应收租金!C1697</f>
        <v>TFS</v>
      </c>
      <c r="D1755" s="82" t="str">
        <f>[2]自有船应收租金!F1697</f>
        <v>第03期</v>
      </c>
      <c r="E1755" s="82" t="str">
        <f>[2]自有船应收租金!I1697</f>
        <v>2021.10.05-2021.11.04</v>
      </c>
      <c r="F1755" s="83">
        <f>[2]自有船应收租金!V1697</f>
        <v>0</v>
      </c>
      <c r="G1755" s="82">
        <f>[2]自有船应收租金!AA1697</f>
        <v>2611800</v>
      </c>
      <c r="H1755" s="82">
        <f>IF([2]自有船应收租金!AB1697="","",[2]自有船应收租金!AB1697)</f>
        <v>2611800</v>
      </c>
      <c r="I1755" s="86">
        <f>[2]自有船应收租金!Y1697</f>
        <v>0</v>
      </c>
    </row>
    <row r="1756" s="59" customFormat="1" ht="12" customHeight="1" spans="2:9">
      <c r="B1756" s="82" t="str">
        <f>[2]自有船应收租金!B1698</f>
        <v>A MIZUHO</v>
      </c>
      <c r="C1756" s="82" t="str">
        <f>[2]自有船应收租金!C1698</f>
        <v>Heung-A</v>
      </c>
      <c r="D1756" s="82" t="str">
        <f>[2]自有船应收租金!F1698</f>
        <v>第17期</v>
      </c>
      <c r="E1756" s="82" t="str">
        <f>[2]自有船应收租金!I1698</f>
        <v>2021.10.05-2021.11.04</v>
      </c>
      <c r="F1756" s="83">
        <f>[2]自有船应收租金!V1698</f>
        <v>0</v>
      </c>
      <c r="G1756" s="82">
        <f>[2]自有船应收租金!AA1698</f>
        <v>136660.210712329</v>
      </c>
      <c r="H1756" s="82">
        <f>IF([2]自有船应收租金!AB1698="","",[2]自有船应收租金!AB1698)</f>
        <v>136633.22</v>
      </c>
      <c r="I1756" s="86" t="str">
        <f>[2]自有船应收租金!Y1698</f>
        <v>停租漏油2021.08.25 0845-1615 0.3125天 /PSC 检查8.26 1450-1830 0.15278天/ 清燃油09.03 2140-09.18 0940 14.5天 </v>
      </c>
    </row>
    <row r="1757" s="59" customFormat="1" ht="12" customHeight="1" spans="2:9">
      <c r="B1757" s="82" t="str">
        <f>[2]自有船应收租金!B1699</f>
        <v>ACACIA LIBRA</v>
      </c>
      <c r="C1757" s="82" t="str">
        <f>[2]自有船应收租金!C1699</f>
        <v>COSCO</v>
      </c>
      <c r="D1757" s="82" t="str">
        <f>[2]自有船应收租金!F1699</f>
        <v>第27期</v>
      </c>
      <c r="E1757" s="82" t="str">
        <f>[2]自有船应收租金!I1699</f>
        <v>2021.10.05-2021.10.20</v>
      </c>
      <c r="F1757" s="83">
        <f>[2]自有船应收租金!V1699</f>
        <v>0</v>
      </c>
      <c r="G1757" s="82">
        <f>[2]自有船应收租金!AA1699</f>
        <v>143925</v>
      </c>
      <c r="H1757" s="82">
        <f>IF([2]自有船应收租金!AB1699="","",[2]自有船应收租金!AB1699)</f>
        <v>143923.07</v>
      </c>
      <c r="I1757" s="86">
        <f>[2]自有船应收租金!Y1699</f>
        <v>0</v>
      </c>
    </row>
    <row r="1758" s="59" customFormat="1" ht="12" customHeight="1" spans="2:9">
      <c r="B1758" s="82" t="str">
        <f>[2]自有船应收租金!B1700</f>
        <v>ACACIA WA</v>
      </c>
      <c r="C1758" s="82" t="str">
        <f>[2]自有船应收租金!C1700</f>
        <v>SJA</v>
      </c>
      <c r="D1758" s="82" t="str">
        <f>[2]自有船应收租金!F1700</f>
        <v>第04期</v>
      </c>
      <c r="E1758" s="82" t="str">
        <f>[2]自有船应收租金!I1700</f>
        <v>2021.10.05-2021.10.20</v>
      </c>
      <c r="F1758" s="83">
        <f>[2]自有船应收租金!V1700</f>
        <v>0</v>
      </c>
      <c r="G1758" s="82">
        <f>[2]自有船应收租金!AA1700</f>
        <v>285850</v>
      </c>
      <c r="H1758" s="82">
        <f>IF([2]自有船应收租金!AB1700="","",[2]自有船应收租金!AB1700)</f>
        <v>285850</v>
      </c>
      <c r="I1758" s="86" t="str">
        <f>[2]自有船应收租金!Y1700</f>
        <v>俄罗斯招待费</v>
      </c>
    </row>
    <row r="1759" s="59" customFormat="1" ht="12" customHeight="1" spans="2:9">
      <c r="B1759" s="82" t="str">
        <f>[2]自有船应收租金!B1701</f>
        <v>A HOUOU</v>
      </c>
      <c r="C1759" s="82" t="str">
        <f>[2]自有船应收租金!C1701</f>
        <v>FESCO</v>
      </c>
      <c r="D1759" s="82" t="str">
        <f>[2]自有船应收租金!F1701</f>
        <v>第08期</v>
      </c>
      <c r="E1759" s="82" t="str">
        <f>[2]自有船应收租金!I1701</f>
        <v>2021.10.05-2021.10.20</v>
      </c>
      <c r="F1759" s="83">
        <f>[2]自有船应收租金!V1701</f>
        <v>0</v>
      </c>
      <c r="G1759" s="82">
        <f>[2]自有船应收租金!AA1701</f>
        <v>287744.75</v>
      </c>
      <c r="H1759" s="82">
        <f>IF([2]自有船应收租金!AB1701="","",[2]自有船应收租金!AB1701)</f>
        <v>287744.75</v>
      </c>
      <c r="I1759" s="86" t="str">
        <f>[2]自有船应收租金!Y1701</f>
        <v>5%佣金</v>
      </c>
    </row>
    <row r="1760" s="59" customFormat="1" ht="12" customHeight="1" spans="2:9">
      <c r="B1760" s="82" t="str">
        <f>[2]自有船应收租金!B1702</f>
        <v>Contship Day</v>
      </c>
      <c r="C1760" s="82" t="str">
        <f>[2]自有船应收租金!C1702</f>
        <v>CCL</v>
      </c>
      <c r="D1760" s="82" t="str">
        <f>[2]自有船应收租金!F1702</f>
        <v>第01期</v>
      </c>
      <c r="E1760" s="82" t="str">
        <f>[2]自有船应收租金!I1702</f>
        <v>2021.10.05-2021.10.20</v>
      </c>
      <c r="F1760" s="83">
        <f>[2]自有船应收租金!V1702</f>
        <v>0</v>
      </c>
      <c r="G1760" s="82">
        <f>[2]自有船应收租金!AA1702</f>
        <v>496313.111666667</v>
      </c>
      <c r="H1760" s="82">
        <f>IF([2]自有船应收租金!AB1702="","",[2]自有船应收租金!AB1702)</f>
        <v>496305.74</v>
      </c>
      <c r="I1760" s="86" t="str">
        <f>[2]自有船应收租金!Y1702</f>
        <v>停租青岛换船员2021.10.06 0624-1515LT 0.36875天</v>
      </c>
    </row>
    <row r="1761" s="59" customFormat="1" ht="12" customHeight="1" spans="2:9">
      <c r="B1761" s="82" t="str">
        <f>[2]自有船应收租金!B1703</f>
        <v>A MAKOTO</v>
      </c>
      <c r="C1761" s="82" t="str">
        <f>[2]自有船应收租金!C1703</f>
        <v>STM</v>
      </c>
      <c r="D1761" s="82" t="str">
        <f>[2]自有船应收租金!F1703</f>
        <v>第10期</v>
      </c>
      <c r="E1761" s="82" t="str">
        <f>[2]自有船应收租金!I1703</f>
        <v>2021.10.06-2021.10.21</v>
      </c>
      <c r="F1761" s="83">
        <f>[2]自有船应收租金!V1703</f>
        <v>0</v>
      </c>
      <c r="G1761" s="82">
        <f>[2]自有船应收租金!AA1703</f>
        <v>181200</v>
      </c>
      <c r="H1761" s="82" t="str">
        <f>IF([2]自有船应收租金!AB1703="","",[2]自有船应收租金!AB1703)</f>
        <v/>
      </c>
      <c r="I1761" s="86">
        <f>[2]自有船应收租金!Y1703</f>
        <v>0</v>
      </c>
    </row>
    <row r="1762" s="59" customFormat="1" ht="12" customHeight="1" spans="2:9">
      <c r="B1762" s="82" t="str">
        <f>[2]自有船应收租金!B1704</f>
        <v>A KOU</v>
      </c>
      <c r="C1762" s="82" t="str">
        <f>[2]自有船应收租金!C1704</f>
        <v>CMS</v>
      </c>
      <c r="D1762" s="82" t="str">
        <f>[2]自有船应收租金!F1704</f>
        <v>第03期</v>
      </c>
      <c r="E1762" s="82" t="str">
        <f>[2]自有船应收租金!I1704</f>
        <v>2021.10.06-2021.10.21</v>
      </c>
      <c r="F1762" s="83">
        <f>[2]自有船应收租金!V1704</f>
        <v>0</v>
      </c>
      <c r="G1762" s="82">
        <f>[2]自有船应收租金!AA1704</f>
        <v>555850</v>
      </c>
      <c r="H1762" s="82">
        <f>IF([2]自有船应收租金!AB1704="","",[2]自有船应收租金!AB1704)</f>
        <v>555822.69</v>
      </c>
      <c r="I1762" s="86">
        <f>[2]自有船应收租金!Y1704</f>
        <v>0</v>
      </c>
    </row>
    <row r="1763" s="59" customFormat="1" ht="12" customHeight="1" spans="2:9">
      <c r="B1763" s="82" t="str">
        <f>[2]自有船应收租金!B1705</f>
        <v>A KEIGA</v>
      </c>
      <c r="C1763" s="82" t="str">
        <f>[2]自有船应收租金!C1705</f>
        <v>TFL</v>
      </c>
      <c r="D1763" s="82" t="str">
        <f>[2]自有船应收租金!F1705</f>
        <v>第06期</v>
      </c>
      <c r="E1763" s="82" t="str">
        <f>[2]自有船应收租金!I1705</f>
        <v>2021.10.07-2021.10.22</v>
      </c>
      <c r="F1763" s="83">
        <f>[2]自有船应收租金!V1705</f>
        <v>0</v>
      </c>
      <c r="G1763" s="82">
        <f>[2]自有船应收租金!AA1705</f>
        <v>219454.7685</v>
      </c>
      <c r="H1763" s="82">
        <f>IF([2]自有船应收租金!AB1705="","",[2]自有船应收租金!AB1705)</f>
        <v>219454.71</v>
      </c>
      <c r="I1763" s="86" t="str">
        <f>[2]自有船应收租金!Y1705</f>
        <v>停租釜山换员2021.09.18 0100-09.20 0430 2.1458天</v>
      </c>
    </row>
    <row r="1764" s="59" customFormat="1" ht="12" customHeight="1" spans="2:9">
      <c r="B1764" s="82" t="str">
        <f>[2]自有船应收租金!B1706</f>
        <v>A KEIGA</v>
      </c>
      <c r="C1764" s="82" t="str">
        <f>[2]自有船应收租金!C1706</f>
        <v>TFL</v>
      </c>
      <c r="D1764" s="82" t="str">
        <f>[2]自有船应收租金!F1706</f>
        <v>第06期</v>
      </c>
      <c r="E1764" s="82" t="str">
        <f>[2]自有船应收租金!I1706</f>
        <v>2021.07.23-2021.07.24</v>
      </c>
      <c r="F1764" s="83">
        <f>[2]自有船应收租金!V1706</f>
        <v>0</v>
      </c>
      <c r="G1764" s="82">
        <f>[2]自有船应收租金!AA1706</f>
        <v>-16000</v>
      </c>
      <c r="H1764" s="82">
        <f>IF([2]自有船应收租金!AB1706="","",[2]自有船应收租金!AB1706)</f>
        <v>-16000</v>
      </c>
      <c r="I1764" s="86">
        <f>[2]自有船应收租金!Y1706</f>
        <v>0</v>
      </c>
    </row>
    <row r="1765" s="59" customFormat="1" ht="12" customHeight="1" spans="2:9">
      <c r="B1765" s="82" t="str">
        <f>[2]自有船应收租金!B1707</f>
        <v>ACACIA REI</v>
      </c>
      <c r="C1765" s="82" t="str">
        <f>[2]自有船应收租金!C1707</f>
        <v>VASI</v>
      </c>
      <c r="D1765" s="82" t="str">
        <f>[2]自有船应收租金!F1707</f>
        <v>prefinal</v>
      </c>
      <c r="E1765" s="82" t="str">
        <f>[2]自有船应收租金!I1707</f>
        <v>2021.10.09-2021.10.22</v>
      </c>
      <c r="F1765" s="83">
        <f>[2]自有船应收租金!V1707</f>
        <v>0</v>
      </c>
      <c r="G1765" s="82">
        <f>[2]自有船应收租金!AA1707</f>
        <v>604522</v>
      </c>
      <c r="H1765" s="82">
        <f>IF([2]自有船应收租金!AB1707="","",[2]自有船应收租金!AB1707)</f>
        <v>604522</v>
      </c>
      <c r="I1765" s="86" t="str">
        <f>[2]自有船应收租金!Y1707</f>
        <v>1.25%佣金(34天的)</v>
      </c>
    </row>
    <row r="1766" s="59" customFormat="1" ht="12" customHeight="1" spans="2:9">
      <c r="B1766" s="82" t="str">
        <f>[2]自有船应收租金!B1708</f>
        <v>ACACIA REI</v>
      </c>
      <c r="C1766" s="82" t="str">
        <f>[2]自有船应收租金!C1708</f>
        <v>CIL</v>
      </c>
      <c r="D1766" s="82" t="str">
        <f>[2]自有船应收租金!F1708</f>
        <v>deposit</v>
      </c>
      <c r="E1766" s="82" t="str">
        <f>[2]自有船应收租金!I1708</f>
        <v>2021.10.08-2021.10.23</v>
      </c>
      <c r="F1766" s="83">
        <f>[2]自有船应收租金!V1708</f>
        <v>0</v>
      </c>
      <c r="G1766" s="82">
        <f>[2]自有船应收租金!AA1708</f>
        <v>1425000</v>
      </c>
      <c r="H1766" s="82">
        <f>IF([2]自有船应收租金!AB1708="","",[2]自有船应收租金!AB1708)</f>
        <v>1424982.66</v>
      </c>
      <c r="I1766" s="86">
        <f>[2]自有船应收租金!Y1708</f>
        <v>0</v>
      </c>
    </row>
    <row r="1767" s="59" customFormat="1" ht="12" customHeight="1" spans="2:9">
      <c r="B1767" s="82" t="str">
        <f>[2]自有船应收租金!B1709</f>
        <v>ACACIA TAURUS</v>
      </c>
      <c r="C1767" s="82" t="str">
        <f>[2]自有船应收租金!C1709</f>
        <v>STM</v>
      </c>
      <c r="D1767" s="82" t="str">
        <f>[2]自有船应收租金!F1709</f>
        <v>第15期</v>
      </c>
      <c r="E1767" s="82" t="str">
        <f>[2]自有船应收租金!I1709</f>
        <v>2021.10.09-2021.10.24</v>
      </c>
      <c r="F1767" s="83">
        <f>[2]自有船应收租金!V1709</f>
        <v>0</v>
      </c>
      <c r="G1767" s="82">
        <f>[2]自有船应收租金!AA1709</f>
        <v>83150</v>
      </c>
      <c r="H1767" s="82">
        <f>IF([2]自有船应收租金!AB1709="","",[2]自有船应收租金!AB1709)</f>
        <v>83150</v>
      </c>
      <c r="I1767" s="86">
        <f>[2]自有船应收租金!Y1709</f>
        <v>0</v>
      </c>
    </row>
    <row r="1768" s="59" customFormat="1" ht="12" customHeight="1" spans="2:9">
      <c r="B1768" s="82" t="str">
        <f>[2]自有船应收租金!B1710</f>
        <v>ACACIA HAWK</v>
      </c>
      <c r="C1768" s="82" t="str">
        <f>[2]自有船应收租金!C1710</f>
        <v>CMS</v>
      </c>
      <c r="D1768" s="82" t="str">
        <f>[2]自有船应收租金!F1710</f>
        <v>第91期</v>
      </c>
      <c r="E1768" s="82" t="str">
        <f>[2]自有船应收租金!I1710</f>
        <v>2021.10.09-2021.10.24</v>
      </c>
      <c r="F1768" s="83">
        <f>[2]自有船应收租金!V1710</f>
        <v>0</v>
      </c>
      <c r="G1768" s="82">
        <f>[2]自有船应收租金!AA1710</f>
        <v>105542.465753425</v>
      </c>
      <c r="H1768" s="82">
        <f>IF([2]自有船应收租金!AB1710="","",[2]自有船应收租金!AB1710)</f>
        <v>105542.47</v>
      </c>
      <c r="I1768" s="86">
        <f>[2]自有船应收租金!Y1710</f>
        <v>0</v>
      </c>
    </row>
    <row r="1769" s="59" customFormat="1" ht="12" customHeight="1" spans="2:9">
      <c r="B1769" s="82" t="str">
        <f>[2]自有船应收租金!B1711</f>
        <v>Heung-A Manila</v>
      </c>
      <c r="C1769" s="82" t="str">
        <f>[2]自有船应收租金!C1711</f>
        <v>SCP</v>
      </c>
      <c r="D1769" s="82" t="str">
        <f>[2]自有船应收租金!F1711</f>
        <v>PREFINAL</v>
      </c>
      <c r="E1769" s="82" t="str">
        <f>[2]自有船应收租金!I1711</f>
        <v>2021.10.10-2021.10.13</v>
      </c>
      <c r="F1769" s="83">
        <f>[2]自有船应收租金!V1711</f>
        <v>0</v>
      </c>
      <c r="G1769" s="82">
        <f>[2]自有船应收租金!AA1711</f>
        <v>177750.00188415</v>
      </c>
      <c r="H1769" s="82">
        <f>IF([2]自有船应收租金!AB1711="","",[2]自有船应收租金!AB1711)</f>
        <v>174889.44</v>
      </c>
      <c r="I1769" s="86" t="str">
        <f>[2]自有船应收租金!Y1711</f>
        <v>1.25%佣金</v>
      </c>
    </row>
    <row r="1770" s="59" customFormat="1" ht="12" customHeight="1" spans="2:9">
      <c r="B1770" s="82" t="str">
        <f>[2]自有船应收租金!B1712</f>
        <v>ACACIA MING</v>
      </c>
      <c r="C1770" s="82" t="str">
        <f>[2]自有船应收租金!C1712</f>
        <v>TFL</v>
      </c>
      <c r="D1770" s="82" t="str">
        <f>[2]自有船应收租金!F1712</f>
        <v>第03期</v>
      </c>
      <c r="E1770" s="82" t="str">
        <f>[2]自有船应收租金!I1712</f>
        <v>2021.10.10-2021.10.25</v>
      </c>
      <c r="F1770" s="83">
        <f>[2]自有船应收租金!V1712</f>
        <v>0</v>
      </c>
      <c r="G1770" s="82">
        <f>[2]自有船应收租金!AA1712</f>
        <v>312000</v>
      </c>
      <c r="H1770" s="82">
        <f>IF([2]自有船应收租金!AB1712="","",[2]自有船应收租金!AB1712)</f>
        <v>312000</v>
      </c>
      <c r="I1770" s="86">
        <f>[2]自有船应收租金!Y1712</f>
        <v>0</v>
      </c>
    </row>
    <row r="1771" s="59" customFormat="1" ht="12" customHeight="1" spans="2:9">
      <c r="B1771" s="82" t="str">
        <f>[2]自有船应收租金!B1713</f>
        <v>Heung-A Jakarta </v>
      </c>
      <c r="C1771" s="82" t="str">
        <f>[2]自有船应收租金!C1713</f>
        <v>PAN</v>
      </c>
      <c r="D1771" s="82" t="str">
        <f>[2]自有船应收租金!F1713</f>
        <v>第25期</v>
      </c>
      <c r="E1771" s="82" t="str">
        <f>[2]自有船应收租金!I1713</f>
        <v>2021.10.11-2021.10.26</v>
      </c>
      <c r="F1771" s="83">
        <f>[2]自有船应收租金!V1713</f>
        <v>0</v>
      </c>
      <c r="G1771" s="82">
        <f>[2]自有船应收租金!AA1713</f>
        <v>148386.74</v>
      </c>
      <c r="H1771" s="82">
        <f>IF([2]自有船应收租金!AB1713="","",[2]自有船应收租金!AB1713)</f>
        <v>148359.38</v>
      </c>
      <c r="I1771" s="86">
        <f>[2]自有船应收租金!Y1713</f>
        <v>0</v>
      </c>
    </row>
    <row r="1772" s="59" customFormat="1" ht="12" customHeight="1" spans="2:9">
      <c r="B1772" s="82" t="str">
        <f>[2]自有船应收租金!B1714</f>
        <v>A ROKU</v>
      </c>
      <c r="C1772" s="82" t="str">
        <f>[2]自有船应收租金!C1714</f>
        <v>STM</v>
      </c>
      <c r="D1772" s="82" t="str">
        <f>[2]自有船应收租金!F1714</f>
        <v>第03期</v>
      </c>
      <c r="E1772" s="82" t="str">
        <f>[2]自有船应收租金!I1714</f>
        <v>2021.10.11-2021.10.26</v>
      </c>
      <c r="F1772" s="83">
        <f>[2]自有船应收租金!V1714</f>
        <v>0</v>
      </c>
      <c r="G1772" s="82">
        <f>[2]自有船应收租金!AA1714</f>
        <v>181200</v>
      </c>
      <c r="H1772" s="82">
        <f>IF([2]自有船应收租金!AB1714="","",[2]自有船应收租金!AB1714)</f>
        <v>181200</v>
      </c>
      <c r="I1772" s="86">
        <f>[2]自有船应收租金!Y1714</f>
        <v>0</v>
      </c>
    </row>
    <row r="1773" s="59" customFormat="1" ht="12" customHeight="1" spans="2:9">
      <c r="B1773" s="82" t="str">
        <f>[2]自有船应收租金!B1715</f>
        <v>A BOTE</v>
      </c>
      <c r="C1773" s="82" t="str">
        <f>[2]自有船应收租金!C1715</f>
        <v>TCL</v>
      </c>
      <c r="D1773" s="82" t="str">
        <f>[2]自有船应收租金!F1715</f>
        <v>第14期</v>
      </c>
      <c r="E1773" s="82" t="str">
        <f>[2]自有船应收租金!I1715</f>
        <v>2021.10.12-2021.10.27</v>
      </c>
      <c r="F1773" s="83">
        <f>[2]自有船应收租金!V1715</f>
        <v>0</v>
      </c>
      <c r="G1773" s="82">
        <f>[2]自有船应收租金!AA1715</f>
        <v>184556.53918</v>
      </c>
      <c r="H1773" s="82">
        <f>IF([2]自有船应收租金!AB1715="","",[2]自有船应收租金!AB1715)</f>
        <v>184516.67</v>
      </c>
      <c r="I1773" s="86" t="str">
        <f>[2]自有船应收租金!Y1715</f>
        <v>停租太仓更换船员2021.09.28 1651-2142 0.202083天</v>
      </c>
    </row>
    <row r="1774" s="59" customFormat="1" ht="12" customHeight="1" spans="2:9">
      <c r="B1774" s="82" t="str">
        <f>[2]自有船应收租金!B1716</f>
        <v>JRS CARINA</v>
      </c>
      <c r="C1774" s="82" t="str">
        <f>[2]自有船应收租金!C1716</f>
        <v>CCL</v>
      </c>
      <c r="D1774" s="82" t="str">
        <f>[2]自有船应收租金!F1716</f>
        <v>第81期</v>
      </c>
      <c r="E1774" s="82" t="str">
        <f>[2]自有船应收租金!I1716</f>
        <v>2021.10.12-2021.10.27</v>
      </c>
      <c r="F1774" s="83">
        <f>[2]自有船应收租金!V1716</f>
        <v>0</v>
      </c>
      <c r="G1774" s="82">
        <f>[2]自有船应收租金!AA1716</f>
        <v>231631.046066667</v>
      </c>
      <c r="H1774" s="82">
        <f>IF([2]自有船应收租金!AB1716="","",[2]自有船应收租金!AB1716)</f>
        <v>231623.79</v>
      </c>
      <c r="I1774" s="86" t="str">
        <f>[2]自有船应收租金!Y1716</f>
        <v>停租主机停车 2021/9/27  2156-2342LT 0.07361天</v>
      </c>
    </row>
    <row r="1775" s="59" customFormat="1" ht="12" customHeight="1" spans="2:9">
      <c r="B1775" s="82" t="str">
        <f>[2]自有船应收租金!B1717</f>
        <v>ACACIA ARIES</v>
      </c>
      <c r="C1775" s="82" t="str">
        <f>[2]自有船应收租金!C1717</f>
        <v>STM</v>
      </c>
      <c r="D1775" s="82" t="str">
        <f>[2]自有船应收租金!F1717</f>
        <v>第41期</v>
      </c>
      <c r="E1775" s="82" t="str">
        <f>[2]自有船应收租金!I1717</f>
        <v>2021.10.12-2021.10.27</v>
      </c>
      <c r="F1775" s="83">
        <f>[2]自有船应收租金!V1717</f>
        <v>0</v>
      </c>
      <c r="G1775" s="82">
        <f>[2]自有船应收租金!AA1717</f>
        <v>83150</v>
      </c>
      <c r="H1775" s="82">
        <f>IF([2]自有船应收租金!AB1717="","",[2]自有船应收租金!AB1717)</f>
        <v>83150</v>
      </c>
      <c r="I1775" s="86">
        <f>[2]自有船应收租金!Y1717</f>
        <v>0</v>
      </c>
    </row>
    <row r="1776" s="59" customFormat="1" ht="12" customHeight="1" spans="2:9">
      <c r="B1776" s="82" t="str">
        <f>[2]自有船应收租金!B1718</f>
        <v>A KIBO</v>
      </c>
      <c r="C1776" s="82" t="str">
        <f>[2]自有船应收租金!C1718</f>
        <v>GMS</v>
      </c>
      <c r="D1776" s="82" t="str">
        <f>[2]自有船应收租金!F1718</f>
        <v>第22期</v>
      </c>
      <c r="E1776" s="82" t="str">
        <f>[2]自有船应收租金!I1718</f>
        <v>2021.10.13-2021.10.28</v>
      </c>
      <c r="F1776" s="83">
        <f>[2]自有船应收租金!V1718</f>
        <v>0</v>
      </c>
      <c r="G1776" s="82">
        <f>[2]自有船应收租金!AA1718</f>
        <v>146567.26593625</v>
      </c>
      <c r="H1776" s="82">
        <f>IF([2]自有船应收租金!AB1718="","",[2]自有船应收租金!AB1718)</f>
        <v>146567.27</v>
      </c>
      <c r="I1776" s="86" t="str">
        <f>[2]自有船应收租金!Y1718</f>
        <v>1.25%佣金/停租MNL换船员 2021.08.30.1130-8.31 1324LT 1.079167天</v>
      </c>
    </row>
    <row r="1777" s="59" customFormat="1" ht="12" customHeight="1" spans="2:9">
      <c r="B1777" s="82" t="str">
        <f>[2]自有船应收租金!B1719</f>
        <v>Heung-A Manila</v>
      </c>
      <c r="C1777" s="82" t="str">
        <f>[2]自有船应收租金!C1719</f>
        <v>SCP</v>
      </c>
      <c r="D1777" s="82" t="str">
        <f>[2]自有船应收租金!F1719</f>
        <v>PREFINAL2</v>
      </c>
      <c r="E1777" s="82" t="str">
        <f>[2]自有船应收租金!I1719</f>
        <v>2021.10.13-2021.10.17</v>
      </c>
      <c r="F1777" s="83">
        <f>[2]自有船应收租金!V1719</f>
        <v>-2710</v>
      </c>
      <c r="G1777" s="82">
        <f>[2]自有船应收租金!AA1719</f>
        <v>167572.816258175</v>
      </c>
      <c r="H1777" s="82" t="str">
        <f>IF([2]自有船应收租金!AB1719="","",[2]自有船应收租金!AB1719)</f>
        <v/>
      </c>
      <c r="I1777" s="86" t="str">
        <f>[2]自有船应收租金!Y1719</f>
        <v>1.25%佣金/劳务费.2131-2137W</v>
      </c>
    </row>
    <row r="1778" s="59" customFormat="1" ht="12" customHeight="1" spans="2:9">
      <c r="B1778" s="82" t="str">
        <f>[2]自有船应收租金!B1720</f>
        <v>KANWAY GALAXY</v>
      </c>
      <c r="C1778" s="82" t="str">
        <f>[2]自有船应收租金!C1720</f>
        <v>EMC</v>
      </c>
      <c r="D1778" s="82" t="str">
        <f>[2]自有船应收租金!F1720</f>
        <v>第07期</v>
      </c>
      <c r="E1778" s="82" t="str">
        <f>[2]自有船应收租金!I1720</f>
        <v>2021.10.14-2021.10.29</v>
      </c>
      <c r="F1778" s="83">
        <f>[2]自有船应收租金!V1720</f>
        <v>0</v>
      </c>
      <c r="G1778" s="82">
        <f>[2]自有船应收租金!AA1720</f>
        <v>152343.75</v>
      </c>
      <c r="H1778" s="82">
        <f>IF([2]自有船应收租金!AB1720="","",[2]自有船应收租金!AB1720)</f>
        <v>0</v>
      </c>
      <c r="I1778" s="86" t="str">
        <f>[2]自有船应收租金!Y1720</f>
        <v>1.25%佣金</v>
      </c>
    </row>
    <row r="1779" s="59" customFormat="1" ht="12" customHeight="1" spans="2:9">
      <c r="B1779" s="82" t="str">
        <f>[2]自有船应收租金!B1721</f>
        <v>Heung-A Singapore</v>
      </c>
      <c r="C1779" s="82" t="str">
        <f>[2]自有船应收租金!C1721</f>
        <v>SKR</v>
      </c>
      <c r="D1779" s="82" t="str">
        <f>[2]自有船应收租金!F1721</f>
        <v>PREFINAL</v>
      </c>
      <c r="E1779" s="82" t="str">
        <f>[2]自有船应收租金!I1721</f>
        <v>2021.10.14-2021.10.15</v>
      </c>
      <c r="F1779" s="83">
        <f>[2]自有船应收租金!V1721</f>
        <v>0</v>
      </c>
      <c r="G1779" s="82">
        <f>[2]自有船应收租金!AA1721</f>
        <v>25374.3776666666</v>
      </c>
      <c r="H1779" s="82" t="str">
        <f>IF([2]自有船应收租金!AB1721="","",[2]自有船应收租金!AB1721)</f>
        <v/>
      </c>
      <c r="I1779" s="86">
        <f>[2]自有船应收租金!Y1721</f>
        <v>0</v>
      </c>
    </row>
    <row r="1780" s="59" customFormat="1" ht="12" customHeight="1" spans="2:9">
      <c r="B1780" s="82" t="str">
        <f>[2]自有船应收租金!B1722</f>
        <v>Heung-A Singapore</v>
      </c>
      <c r="C1780" s="82" t="str">
        <f>[2]自有船应收租金!C1722</f>
        <v>SKR</v>
      </c>
      <c r="D1780" s="82" t="str">
        <f>[2]自有船应收租金!F1722</f>
        <v>FINAL</v>
      </c>
      <c r="E1780" s="82" t="str">
        <f>[2]自有船应收租金!I1722</f>
        <v>2021.10.14-2021.10.15</v>
      </c>
      <c r="F1780" s="83">
        <f>[2]自有船应收租金!V1722</f>
        <v>0</v>
      </c>
      <c r="G1780" s="82">
        <f>[2]自有船应收租金!AA1722</f>
        <v>27000</v>
      </c>
      <c r="H1780" s="82" t="str">
        <f>IF([2]自有船应收租金!AB1722="","",[2]自有船应收租金!AB1722)</f>
        <v/>
      </c>
      <c r="I1780" s="86">
        <f>[2]自有船应收租金!Y1722</f>
        <v>0</v>
      </c>
    </row>
    <row r="1781" s="59" customFormat="1" ht="12" customHeight="1" spans="2:9">
      <c r="B1781" s="82" t="str">
        <f>[2]自有船应收租金!B1723</f>
        <v>A MYOKO</v>
      </c>
      <c r="C1781" s="82" t="str">
        <f>[2]自有船应收租金!C1723</f>
        <v>NS</v>
      </c>
      <c r="D1781" s="82" t="str">
        <f>[2]自有船应收租金!F1723</f>
        <v>第05期</v>
      </c>
      <c r="E1781" s="82" t="str">
        <f>[2]自有船应收租金!I1723</f>
        <v>2021.10.15-2021.10.30</v>
      </c>
      <c r="F1781" s="83">
        <f>[2]自有船应收租金!V1723</f>
        <v>0</v>
      </c>
      <c r="G1781" s="82">
        <f>[2]自有船应收租金!AA1723</f>
        <v>245106.25</v>
      </c>
      <c r="H1781" s="82">
        <f>IF([2]自有船应收租金!AB1723="","",[2]自有船应收租金!AB1723)</f>
        <v>245068.9</v>
      </c>
      <c r="I1781" s="86" t="str">
        <f>[2]自有船应收租金!Y1723</f>
        <v>1.25%佣金</v>
      </c>
    </row>
    <row r="1782" s="59" customFormat="1" ht="12" customHeight="1" spans="2:9">
      <c r="B1782" s="82" t="str">
        <f>[2]自有船应收租金!B1724</f>
        <v>A HOKEN</v>
      </c>
      <c r="C1782" s="82" t="str">
        <f>[2]自有船应收租金!C1724</f>
        <v>COSCO</v>
      </c>
      <c r="D1782" s="82" t="str">
        <f>[2]自有船应收租金!F1724</f>
        <v>第09期</v>
      </c>
      <c r="E1782" s="82" t="str">
        <f>[2]自有船应收租金!I1724</f>
        <v>2021.10.16-2021.11.01</v>
      </c>
      <c r="F1782" s="83">
        <f>[2]自有船应收租金!V1724</f>
        <v>0</v>
      </c>
      <c r="G1782" s="82">
        <f>[2]自有船应收租金!AA1724</f>
        <v>188000</v>
      </c>
      <c r="H1782" s="82">
        <f>IF([2]自有船应收租金!AB1724="","",[2]自有船应收租金!AB1724)</f>
        <v>187992.64</v>
      </c>
      <c r="I1782" s="86">
        <f>[2]自有船应收租金!Y1724</f>
        <v>0</v>
      </c>
    </row>
    <row r="1783" s="59" customFormat="1" ht="12" customHeight="1" spans="2:9">
      <c r="B1783" s="82" t="str">
        <f>[2]自有船应收租金!B1725</f>
        <v>A FUKU</v>
      </c>
      <c r="C1783" s="82" t="str">
        <f>[2]自有船应收租金!C1725</f>
        <v>TSL</v>
      </c>
      <c r="D1783" s="82" t="str">
        <f>[2]自有船应收租金!F1725</f>
        <v>第26期</v>
      </c>
      <c r="E1783" s="82" t="str">
        <f>[2]自有船应收租金!I1725</f>
        <v>2021.10.16-2021.11.01</v>
      </c>
      <c r="F1783" s="83">
        <f>[2]自有船应收租金!V1725</f>
        <v>0</v>
      </c>
      <c r="G1783" s="82">
        <f>[2]自有船应收租金!AA1725</f>
        <v>163240</v>
      </c>
      <c r="H1783" s="82">
        <f>IF([2]自有船应收租金!AB1725="","",[2]自有船应收租金!AB1725)</f>
        <v>163240</v>
      </c>
      <c r="I1783" s="86" t="str">
        <f>[2]自有船应收租金!Y1725</f>
        <v>1.25%佣金</v>
      </c>
    </row>
    <row r="1784" s="59" customFormat="1" ht="12" customHeight="1" spans="2:9">
      <c r="B1784" s="82" t="str">
        <f>[2]自有船应收租金!B1726</f>
        <v>JRS CORVUS</v>
      </c>
      <c r="C1784" s="82" t="str">
        <f>[2]自有船应收租金!C1726</f>
        <v>STM</v>
      </c>
      <c r="D1784" s="82" t="str">
        <f>[2]自有船应收租金!F1726</f>
        <v>第21期</v>
      </c>
      <c r="E1784" s="82" t="str">
        <f>[2]自有船应收租金!I1726</f>
        <v>2021.10.16-2021.10.31</v>
      </c>
      <c r="F1784" s="83">
        <f>[2]自有船应收租金!V1726</f>
        <v>0</v>
      </c>
      <c r="G1784" s="82">
        <f>[2]自有船应收租金!AA1726</f>
        <v>105700</v>
      </c>
      <c r="H1784" s="82">
        <f>IF([2]自有船应收租金!AB1726="","",[2]自有船应收租金!AB1726)</f>
        <v>105700</v>
      </c>
      <c r="I1784" s="86">
        <f>[2]自有船应收租金!Y1726</f>
        <v>0</v>
      </c>
    </row>
    <row r="1785" s="59" customFormat="1" ht="12" customHeight="1" spans="2:9">
      <c r="B1785" s="82" t="str">
        <f>[2]自有船应收租金!B1727</f>
        <v>A XINXIA</v>
      </c>
      <c r="C1785" s="82" t="str">
        <f>[2]自有船应收租金!C1727</f>
        <v>SKR</v>
      </c>
      <c r="D1785" s="82" t="str">
        <f>[2]自有船应收租金!F1727</f>
        <v>第07期</v>
      </c>
      <c r="E1785" s="82" t="str">
        <f>[2]自有船应收租金!I1727</f>
        <v>2021.10.17-2021.11.01</v>
      </c>
      <c r="F1785" s="83">
        <f>[2]自有船应收租金!V1727</f>
        <v>0</v>
      </c>
      <c r="G1785" s="82">
        <f>[2]自有船应收租金!AA1727</f>
        <v>293250</v>
      </c>
      <c r="H1785" s="82">
        <f>IF([2]自有船应收租金!AB1727="","",[2]自有船应收租金!AB1727)</f>
        <v>293242.65</v>
      </c>
      <c r="I1785" s="86">
        <f>[2]自有船应收租金!Y1727</f>
        <v>0</v>
      </c>
    </row>
    <row r="1786" s="59" customFormat="1" ht="12" customHeight="1" spans="2:9">
      <c r="B1786" s="82" t="str">
        <f>[2]自有船应收租金!B1728</f>
        <v>ACACIA VIRGO</v>
      </c>
      <c r="C1786" s="82" t="str">
        <f>[2]自有船应收租金!C1728</f>
        <v>SKR</v>
      </c>
      <c r="D1786" s="82" t="str">
        <f>[2]自有船应收租金!F1728</f>
        <v>第14期</v>
      </c>
      <c r="E1786" s="82" t="str">
        <f>[2]自有船应收租金!I1728</f>
        <v>2021.10.17-2021.11.01</v>
      </c>
      <c r="F1786" s="83">
        <f>[2]自有船应收租金!V1728</f>
        <v>0</v>
      </c>
      <c r="G1786" s="82">
        <f>[2]自有船应收租金!AA1728</f>
        <v>156231.25</v>
      </c>
      <c r="H1786" s="82">
        <f>IF([2]自有船应收租金!AB1728="","",[2]自有船应收租金!AB1728)</f>
        <v>156227.57</v>
      </c>
      <c r="I1786" s="86" t="str">
        <f>[2]自有船应收租金!Y1728</f>
        <v>1.25%佣金</v>
      </c>
    </row>
    <row r="1787" s="59" customFormat="1" ht="12" customHeight="1" spans="2:9">
      <c r="B1787" s="82" t="str">
        <f>[2]自有船应收租金!B1729</f>
        <v>A Daisen</v>
      </c>
      <c r="C1787" s="82" t="str">
        <f>[2]自有船应收租金!C1729</f>
        <v>CUL</v>
      </c>
      <c r="D1787" s="82" t="str">
        <f>[2]自有船应收租金!F1729</f>
        <v>第07期</v>
      </c>
      <c r="E1787" s="82" t="str">
        <f>[2]自有船应收租金!I1729</f>
        <v>2021.10.18-2021.11.02</v>
      </c>
      <c r="F1787" s="83">
        <f>[2]自有船应收租金!V1729</f>
        <v>0</v>
      </c>
      <c r="G1787" s="82">
        <f>[2]自有船应收租金!AA1729</f>
        <v>1125900</v>
      </c>
      <c r="H1787" s="82">
        <f>IF([2]自有船应收租金!AB1729="","",[2]自有船应收租金!AB1729)</f>
        <v>1125900</v>
      </c>
      <c r="I1787" s="86">
        <f>[2]自有船应收租金!Y1729</f>
        <v>0</v>
      </c>
    </row>
    <row r="1788" s="59" customFormat="1" ht="12" customHeight="1" spans="2:9">
      <c r="B1788" s="82" t="str">
        <f>[2]自有船应收租金!B1730</f>
        <v>LISBOA</v>
      </c>
      <c r="C1788" s="82" t="str">
        <f>[2]自有船应收租金!C1730</f>
        <v>KMTC</v>
      </c>
      <c r="D1788" s="82" t="str">
        <f>[2]自有船应收租金!F1730</f>
        <v>第16期</v>
      </c>
      <c r="E1788" s="82" t="str">
        <f>[2]自有船应收租金!I1730</f>
        <v>2021.10.19-2021.11.03</v>
      </c>
      <c r="F1788" s="83">
        <f>[2]自有船应收租金!V1730</f>
        <v>0</v>
      </c>
      <c r="G1788" s="82">
        <f>[2]自有船应收租金!AA1730</f>
        <v>23950</v>
      </c>
      <c r="H1788" s="82">
        <f>IF([2]自有船应收租金!AB1730="","",[2]自有船应收租金!AB1730)</f>
        <v>23950</v>
      </c>
      <c r="I1788" s="86">
        <f>[2]自有船应收租金!Y1730</f>
        <v>0</v>
      </c>
    </row>
    <row r="1789" s="59" customFormat="1" ht="12" customHeight="1" spans="2:9">
      <c r="B1789" s="82" t="str">
        <f>[2]自有船应收租金!B1731</f>
        <v>ACACIA LIBRA</v>
      </c>
      <c r="C1789" s="82" t="str">
        <f>[2]自有船应收租金!C1731</f>
        <v>COSCO</v>
      </c>
      <c r="D1789" s="82" t="str">
        <f>[2]自有船应收租金!F1731</f>
        <v>第28期</v>
      </c>
      <c r="E1789" s="82" t="str">
        <f>[2]自有船应收租金!I1731</f>
        <v>2021.10.20-2021.11.04</v>
      </c>
      <c r="F1789" s="83">
        <f>[2]自有船应收租金!V1731</f>
        <v>0</v>
      </c>
      <c r="G1789" s="82">
        <f>[2]自有船应收租金!AA1731</f>
        <v>143925</v>
      </c>
      <c r="H1789" s="82">
        <f>IF([2]自有船应收租金!AB1731="","",[2]自有船应收租金!AB1731)</f>
        <v>143923.07</v>
      </c>
      <c r="I1789" s="86">
        <f>[2]自有船应收租金!Y1731</f>
        <v>0</v>
      </c>
    </row>
    <row r="1790" s="59" customFormat="1" ht="12" customHeight="1" spans="2:9">
      <c r="B1790" s="82" t="str">
        <f>[2]自有船应收租金!B1732</f>
        <v>ACACIA WA</v>
      </c>
      <c r="C1790" s="82" t="str">
        <f>[2]自有船应收租金!C1732</f>
        <v>SJA</v>
      </c>
      <c r="D1790" s="82" t="str">
        <f>[2]自有船应收租金!F1732</f>
        <v>第05期</v>
      </c>
      <c r="E1790" s="82" t="str">
        <f>[2]自有船应收租金!I1732</f>
        <v>2021.10.20-2021.11.04</v>
      </c>
      <c r="F1790" s="83">
        <f>[2]自有船应收租金!V1732</f>
        <v>0</v>
      </c>
      <c r="G1790" s="82">
        <f>[2]自有船应收租金!AA1732</f>
        <v>285750</v>
      </c>
      <c r="H1790" s="82">
        <f>IF([2]自有船应收租金!AB1732="","",[2]自有船应收租金!AB1732)</f>
        <v>285750</v>
      </c>
      <c r="I1790" s="86">
        <f>[2]自有船应收租金!Y1732</f>
        <v>0</v>
      </c>
    </row>
    <row r="1791" s="59" customFormat="1" ht="12" customHeight="1" spans="2:9">
      <c r="B1791" s="82" t="str">
        <f>[2]自有船应收租金!B1733</f>
        <v>A HOUOU</v>
      </c>
      <c r="C1791" s="82" t="str">
        <f>[2]自有船应收租金!C1733</f>
        <v>FESCO</v>
      </c>
      <c r="D1791" s="82" t="str">
        <f>[2]自有船应收租金!F1733</f>
        <v>第09期</v>
      </c>
      <c r="E1791" s="82" t="str">
        <f>[2]自有船应收租金!I1733</f>
        <v>2021.10.20-2021.11.04</v>
      </c>
      <c r="F1791" s="83">
        <f>[2]自有船应收租金!V1733</f>
        <v>0</v>
      </c>
      <c r="G1791" s="82">
        <f>[2]自有船应收租金!AA1733</f>
        <v>287744.75</v>
      </c>
      <c r="H1791" s="82">
        <f>IF([2]自有船应收租金!AB1733="","",[2]自有船应收租金!AB1733)</f>
        <v>287737.38</v>
      </c>
      <c r="I1791" s="86" t="str">
        <f>[2]自有船应收租金!Y1733</f>
        <v>5%佣金</v>
      </c>
    </row>
    <row r="1792" s="59" customFormat="1" ht="12" customHeight="1" spans="2:9">
      <c r="B1792" s="82" t="str">
        <f>[2]自有船应收租金!B1734</f>
        <v>Contship Day</v>
      </c>
      <c r="C1792" s="82" t="str">
        <f>[2]自有船应收租金!C1734</f>
        <v>CCL</v>
      </c>
      <c r="D1792" s="82" t="str">
        <f>[2]自有船应收租金!F1734</f>
        <v>第02期</v>
      </c>
      <c r="E1792" s="82" t="str">
        <f>[2]自有船应收租金!I1734</f>
        <v>2021.10.20-2021.11.04</v>
      </c>
      <c r="F1792" s="83">
        <f>[2]自有船应收租金!V1734</f>
        <v>0</v>
      </c>
      <c r="G1792" s="82">
        <f>[2]自有船应收租金!AA1734</f>
        <v>315400</v>
      </c>
      <c r="H1792" s="82">
        <f>IF([2]自有船应收租金!AB1734="","",[2]自有船应收租金!AB1734)</f>
        <v>315392.65</v>
      </c>
      <c r="I1792" s="86">
        <f>[2]自有船应收租金!Y1734</f>
        <v>0</v>
      </c>
    </row>
    <row r="1793" s="59" customFormat="1" ht="12" customHeight="1" spans="2:9">
      <c r="B1793" s="82" t="str">
        <f>[2]自有船应收租金!B1735</f>
        <v>A MAKOTO</v>
      </c>
      <c r="C1793" s="82" t="str">
        <f>[2]自有船应收租金!C1735</f>
        <v>STM</v>
      </c>
      <c r="D1793" s="82" t="str">
        <f>[2]自有船应收租金!F1735</f>
        <v>第11期</v>
      </c>
      <c r="E1793" s="82" t="str">
        <f>[2]自有船应收租金!I1735</f>
        <v>2021.10.21-2021.11.05</v>
      </c>
      <c r="F1793" s="83">
        <f>[2]自有船应收租金!V1735</f>
        <v>0</v>
      </c>
      <c r="G1793" s="82">
        <f>[2]自有船应收租金!AA1735</f>
        <v>181200</v>
      </c>
      <c r="H1793" s="82" t="str">
        <f>IF([2]自有船应收租金!AB1735="","",[2]自有船应收租金!AB1735)</f>
        <v/>
      </c>
      <c r="I1793" s="86">
        <f>[2]自有船应收租金!Y1735</f>
        <v>0</v>
      </c>
    </row>
    <row r="1794" s="59" customFormat="1" ht="12" customHeight="1" spans="2:9">
      <c r="B1794" s="82" t="str">
        <f>[2]自有船应收租金!B1736</f>
        <v>A KOU</v>
      </c>
      <c r="C1794" s="82" t="str">
        <f>[2]自有船应收租金!C1736</f>
        <v>CMS</v>
      </c>
      <c r="D1794" s="82" t="str">
        <f>[2]自有船应收租金!F1736</f>
        <v>第04期</v>
      </c>
      <c r="E1794" s="82" t="str">
        <f>[2]自有船应收租金!I1736</f>
        <v>2021.10.21-2021.11.05</v>
      </c>
      <c r="F1794" s="83">
        <f>[2]自有船应收租金!V1736</f>
        <v>0</v>
      </c>
      <c r="G1794" s="82">
        <f>[2]自有船应收租金!AA1736</f>
        <v>555850</v>
      </c>
      <c r="H1794" s="82">
        <f>IF([2]自有船应收租金!AB1736="","",[2]自有船应收租金!AB1736)</f>
        <v>555822.61</v>
      </c>
      <c r="I1794" s="86">
        <f>[2]自有船应收租金!Y1736</f>
        <v>0</v>
      </c>
    </row>
    <row r="1795" s="59" customFormat="1" ht="12" customHeight="1" spans="2:9">
      <c r="B1795" s="82" t="str">
        <f>[2]自有船应收租金!B1737</f>
        <v>A KEIGA</v>
      </c>
      <c r="C1795" s="82" t="str">
        <f>[2]自有船应收租金!C1737</f>
        <v>TFL</v>
      </c>
      <c r="D1795" s="82" t="str">
        <f>[2]自有船应收租金!F1737</f>
        <v>第07期</v>
      </c>
      <c r="E1795" s="82" t="str">
        <f>[2]自有船应收租金!I1737</f>
        <v>2021.10.22-2021.11.06</v>
      </c>
      <c r="F1795" s="83">
        <f>[2]自有船应收租金!V1737</f>
        <v>0</v>
      </c>
      <c r="G1795" s="82">
        <f>[2]自有船应收租金!AA1737</f>
        <v>239963.19</v>
      </c>
      <c r="H1795" s="82">
        <f>IF([2]自有船应收租金!AB1737="","",[2]自有船应收租金!AB1737)</f>
        <v>239963.19</v>
      </c>
      <c r="I1795" s="86">
        <f>[2]自有船应收租金!Y1737</f>
        <v>0</v>
      </c>
    </row>
    <row r="1796" s="59" customFormat="1" ht="12" customHeight="1" spans="2:9">
      <c r="B1796" s="82" t="str">
        <f>[2]自有船应收租金!B1738</f>
        <v>ACACIA REI</v>
      </c>
      <c r="C1796" s="82" t="str">
        <f>[2]自有船应收租金!C1738</f>
        <v>VASI</v>
      </c>
      <c r="D1796" s="82" t="str">
        <f>[2]自有船应收租金!F1738</f>
        <v>prefinal2</v>
      </c>
      <c r="E1796" s="82" t="str">
        <f>[2]自有船应收租金!I1738</f>
        <v>2021.10.22-2021.10.25</v>
      </c>
      <c r="F1796" s="83">
        <f>[2]自有船应收租金!V1738</f>
        <v>0</v>
      </c>
      <c r="G1796" s="82">
        <f>[2]自有船应收租金!AA1738</f>
        <v>292825.260595349</v>
      </c>
      <c r="H1796" s="82">
        <f>IF([2]自有船应收租金!AB1738="","",[2]自有船应收租金!AB1738)</f>
        <v>280732.84</v>
      </c>
      <c r="I1796" s="86" t="str">
        <f>[2]自有船应收租金!Y1738</f>
        <v>向租家收取30天吨税/停租温哥华船舶吊臂摆动2021.10.07 0800-0836 0.025天</v>
      </c>
    </row>
    <row r="1797" s="59" customFormat="1" ht="12" customHeight="1" spans="2:9">
      <c r="B1797" s="82" t="str">
        <f>[2]自有船应收租金!B1739</f>
        <v>ACACIA REI</v>
      </c>
      <c r="C1797" s="82" t="str">
        <f>[2]自有船应收租金!C1739</f>
        <v>VASI</v>
      </c>
      <c r="D1797" s="82" t="str">
        <f>[2]自有船应收租金!F1739</f>
        <v>FINAL</v>
      </c>
      <c r="E1797" s="82" t="str">
        <f>[2]自有船应收租金!I1739</f>
        <v>2021.10.22-2021.10.25</v>
      </c>
      <c r="F1797" s="83">
        <f>[2]自有船应收租金!V1739</f>
        <v>0</v>
      </c>
      <c r="G1797" s="82">
        <f>[2]自有船应收租金!AA1739</f>
        <v>7000</v>
      </c>
      <c r="H1797" s="82" t="str">
        <f>IF([2]自有船应收租金!AB1739="","",[2]自有船应收租金!AB1739)</f>
        <v/>
      </c>
      <c r="I1797" s="86">
        <f>[2]自有船应收租金!Y1739</f>
        <v>0</v>
      </c>
    </row>
    <row r="1798" s="59" customFormat="1" ht="12" customHeight="1" spans="2:9">
      <c r="B1798" s="82" t="str">
        <f>[2]自有船应收租金!B1740</f>
        <v>ACACIA TAURUS</v>
      </c>
      <c r="C1798" s="82" t="str">
        <f>[2]自有船应收租金!C1740</f>
        <v>STM</v>
      </c>
      <c r="D1798" s="82" t="str">
        <f>[2]自有船应收租金!F1740</f>
        <v>第16期</v>
      </c>
      <c r="E1798" s="82" t="str">
        <f>[2]自有船应收租金!I1740</f>
        <v>2021.10.24-2021.11.08</v>
      </c>
      <c r="F1798" s="83">
        <f>[2]自有船应收租金!V1740</f>
        <v>0</v>
      </c>
      <c r="G1798" s="82">
        <f>[2]自有船应收租金!AA1740</f>
        <v>83150</v>
      </c>
      <c r="H1798" s="82">
        <f>IF([2]自有船应收租金!AB1740="","",[2]自有船应收租金!AB1740)</f>
        <v>83150</v>
      </c>
      <c r="I1798" s="86">
        <f>[2]自有船应收租金!Y1740</f>
        <v>0</v>
      </c>
    </row>
    <row r="1799" s="59" customFormat="1" ht="12" customHeight="1" spans="2:9">
      <c r="B1799" s="82" t="str">
        <f>[2]自有船应收租金!B1741</f>
        <v>ACACIA HAWK</v>
      </c>
      <c r="C1799" s="82" t="str">
        <f>[2]自有船应收租金!C1741</f>
        <v>CMS</v>
      </c>
      <c r="D1799" s="82" t="str">
        <f>[2]自有船应收租金!F1741</f>
        <v>第92期</v>
      </c>
      <c r="E1799" s="82" t="str">
        <f>[2]自有船应收租金!I1741</f>
        <v>2021.10.24-2021.11.08</v>
      </c>
      <c r="F1799" s="83">
        <f>[2]自有船应收租金!V1741</f>
        <v>0</v>
      </c>
      <c r="G1799" s="82">
        <f>[2]自有船应收租金!AA1741</f>
        <v>105542.465753425</v>
      </c>
      <c r="H1799" s="82">
        <f>IF([2]自有船应收租金!AB1741="","",[2]自有船应收租金!AB1741)</f>
        <v>105542.47</v>
      </c>
      <c r="I1799" s="86">
        <f>[2]自有船应收租金!Y1741</f>
        <v>0</v>
      </c>
    </row>
    <row r="1800" s="59" customFormat="1" ht="12" customHeight="1" spans="2:9">
      <c r="B1800" s="82" t="str">
        <f>[2]自有船应收租金!B1742</f>
        <v>ACACIA REI</v>
      </c>
      <c r="C1800" s="82" t="str">
        <f>[2]自有船应收租金!C1742</f>
        <v>CIL</v>
      </c>
      <c r="D1800" s="82" t="str">
        <f>[2]自有船应收租金!F1742</f>
        <v>第01期</v>
      </c>
      <c r="E1800" s="82" t="str">
        <f>[2]自有船应收租金!I1742</f>
        <v>2021.10.25-2021.11.09</v>
      </c>
      <c r="F1800" s="83">
        <f>[2]自有船应收租金!V1742</f>
        <v>0</v>
      </c>
      <c r="G1800" s="82">
        <f>[2]自有船应收租金!AA1742</f>
        <v>1628303.89</v>
      </c>
      <c r="H1800" s="82">
        <f>IF([2]自有船应收租金!AB1742="","",[2]自有船应收租金!AB1742)</f>
        <v>1628286.53</v>
      </c>
      <c r="I1800" s="86">
        <f>[2]自有船应收租金!Y1742</f>
        <v>0</v>
      </c>
    </row>
    <row r="1801" s="59" customFormat="1" ht="12" customHeight="1" spans="2:9">
      <c r="B1801" s="82" t="str">
        <f>[2]自有船应收租金!B1743</f>
        <v>ACACIA MING</v>
      </c>
      <c r="C1801" s="82" t="str">
        <f>[2]自有船应收租金!C1743</f>
        <v>TFL</v>
      </c>
      <c r="D1801" s="82" t="str">
        <f>[2]自有船应收租金!F1743</f>
        <v>第04期</v>
      </c>
      <c r="E1801" s="82" t="str">
        <f>[2]自有船应收租金!I1743</f>
        <v>2021.10.25-2021.11.09</v>
      </c>
      <c r="F1801" s="83">
        <f>[2]自有船应收租金!V1743</f>
        <v>0</v>
      </c>
      <c r="G1801" s="82">
        <f>[2]自有船应收租金!AA1743</f>
        <v>311459.96</v>
      </c>
      <c r="H1801" s="82">
        <f>IF([2]自有船应收租金!AB1743="","",[2]自有船应收租金!AB1743)</f>
        <v>311459.96</v>
      </c>
      <c r="I1801" s="86">
        <f>[2]自有船应收租金!Y1743</f>
        <v>0</v>
      </c>
    </row>
    <row r="1802" s="59" customFormat="1" ht="12" customHeight="1" spans="2:9">
      <c r="B1802" s="82" t="str">
        <f>[2]自有船应收租金!B1744</f>
        <v>Heung-A Jakarta </v>
      </c>
      <c r="C1802" s="82" t="str">
        <f>[2]自有船应收租金!C1744</f>
        <v>PAN</v>
      </c>
      <c r="D1802" s="82" t="str">
        <f>[2]自有船应收租金!F1744</f>
        <v>第26期</v>
      </c>
      <c r="E1802" s="82" t="str">
        <f>[2]自有船应收租金!I1744</f>
        <v>2021.10.26-2021.11.10</v>
      </c>
      <c r="F1802" s="83">
        <f>[2]自有船应收租金!V1744</f>
        <v>0</v>
      </c>
      <c r="G1802" s="82">
        <f>[2]自有船应收租金!AA1744</f>
        <v>117383.87</v>
      </c>
      <c r="H1802" s="82">
        <f>IF([2]自有船应收租金!AB1744="","",[2]自有船应收租金!AB1744)</f>
        <v>117356.51</v>
      </c>
      <c r="I1802" s="86">
        <f>[2]自有船应收租金!Y1744</f>
        <v>0</v>
      </c>
    </row>
    <row r="1803" s="59" customFormat="1" ht="12" customHeight="1" spans="2:9">
      <c r="B1803" s="82" t="str">
        <f>[2]自有船应收租金!B1745</f>
        <v>A KINKA</v>
      </c>
      <c r="C1803" s="82" t="str">
        <f>[2]自有船应收租金!C1745</f>
        <v>TFS</v>
      </c>
      <c r="D1803" s="82" t="str">
        <f>[2]自有船应收租金!F1745</f>
        <v>第04期</v>
      </c>
      <c r="E1803" s="82" t="str">
        <f>[2]自有船应收租金!I1745</f>
        <v>2021.10.26-2021.11.25</v>
      </c>
      <c r="F1803" s="83">
        <f>[2]自有船应收租金!V1745</f>
        <v>0</v>
      </c>
      <c r="G1803" s="82">
        <f>[2]自有船应收租金!AA1745</f>
        <v>2461800</v>
      </c>
      <c r="H1803" s="82">
        <f>IF([2]自有船应收租金!AB1745="","",[2]自有船应收租金!AB1745)</f>
        <v>2461800</v>
      </c>
      <c r="I1803" s="86">
        <f>[2]自有船应收租金!Y1745</f>
        <v>0</v>
      </c>
    </row>
    <row r="1804" s="59" customFormat="1" ht="12" customHeight="1" spans="2:9">
      <c r="B1804" s="82" t="str">
        <f>[2]自有船应收租金!B1746</f>
        <v>A ROKU</v>
      </c>
      <c r="C1804" s="82" t="str">
        <f>[2]自有船应收租金!C1746</f>
        <v>STM</v>
      </c>
      <c r="D1804" s="82" t="str">
        <f>[2]自有船应收租金!F1746</f>
        <v>第04期</v>
      </c>
      <c r="E1804" s="82" t="str">
        <f>[2]自有船应收租金!I1746</f>
        <v>2021.10.26-2021.11.10</v>
      </c>
      <c r="F1804" s="83">
        <f>[2]自有船应收租金!V1746</f>
        <v>0</v>
      </c>
      <c r="G1804" s="82">
        <f>[2]自有船应收租金!AA1746</f>
        <v>181200</v>
      </c>
      <c r="H1804" s="82">
        <f>IF([2]自有船应收租金!AB1746="","",[2]自有船应收租金!AB1746)</f>
        <v>181200</v>
      </c>
      <c r="I1804" s="86">
        <f>[2]自有船应收租金!Y1746</f>
        <v>0</v>
      </c>
    </row>
    <row r="1805" s="59" customFormat="1" ht="12" customHeight="1" spans="2:9">
      <c r="B1805" s="82" t="str">
        <f>[2]自有船应收租金!B1747</f>
        <v>A BOTE</v>
      </c>
      <c r="C1805" s="82" t="str">
        <f>[2]自有船应收租金!C1747</f>
        <v>TCL</v>
      </c>
      <c r="D1805" s="82" t="str">
        <f>[2]自有船应收租金!F1747</f>
        <v>第15期</v>
      </c>
      <c r="E1805" s="82" t="str">
        <f>[2]自有船应收租金!I1747</f>
        <v>2021.10.27-2021.11.11</v>
      </c>
      <c r="F1805" s="83">
        <f>[2]自有船应收租金!V1747</f>
        <v>0</v>
      </c>
      <c r="G1805" s="82">
        <f>[2]自有船应收租金!AA1747</f>
        <v>87607.34</v>
      </c>
      <c r="H1805" s="82">
        <f>IF([2]自有船应收租金!AB1747="","",[2]自有船应收租金!AB1747)</f>
        <v>87567.46</v>
      </c>
      <c r="I1805" s="86">
        <f>[2]自有船应收租金!Y1747</f>
        <v>0</v>
      </c>
    </row>
    <row r="1806" s="59" customFormat="1" ht="12" customHeight="1" spans="2:9">
      <c r="B1806" s="82" t="str">
        <f>[2]自有船应收租金!B1748</f>
        <v>JRS CARINA</v>
      </c>
      <c r="C1806" s="82" t="str">
        <f>[2]自有船应收租金!C1748</f>
        <v>CCL</v>
      </c>
      <c r="D1806" s="82" t="str">
        <f>[2]自有船应收租金!F1748</f>
        <v>第82期</v>
      </c>
      <c r="E1806" s="82" t="str">
        <f>[2]自有船应收租金!I1748</f>
        <v>2021.10.27-2021.11.11</v>
      </c>
      <c r="F1806" s="83">
        <f>[2]自有船应收租金!V1748</f>
        <v>0</v>
      </c>
      <c r="G1806" s="82">
        <f>[2]自有船应收租金!AA1748</f>
        <v>232630.99</v>
      </c>
      <c r="H1806" s="82">
        <f>IF([2]自有船应收租金!AB1748="","",[2]自有船应收租金!AB1748)</f>
        <v>232623.61</v>
      </c>
      <c r="I1806" s="86">
        <f>[2]自有船应收租金!Y1748</f>
        <v>0</v>
      </c>
    </row>
    <row r="1807" s="59" customFormat="1" ht="12" customHeight="1" spans="2:9">
      <c r="B1807" s="82" t="str">
        <f>[2]自有船应收租金!B1749</f>
        <v>ACACIA ARIES</v>
      </c>
      <c r="C1807" s="82" t="str">
        <f>[2]自有船应收租金!C1749</f>
        <v>STM</v>
      </c>
      <c r="D1807" s="82" t="str">
        <f>[2]自有船应收租金!F1749</f>
        <v>第42期</v>
      </c>
      <c r="E1807" s="82" t="str">
        <f>[2]自有船应收租金!I1749</f>
        <v>2021.10.27-2021.11.11</v>
      </c>
      <c r="F1807" s="83">
        <f>[2]自有船应收租金!V1749</f>
        <v>0</v>
      </c>
      <c r="G1807" s="82">
        <f>[2]自有船应收租金!AA1749</f>
        <v>83150</v>
      </c>
      <c r="H1807" s="82">
        <f>IF([2]自有船应收租金!AB1749="","",[2]自有船应收租金!AB1749)</f>
        <v>83150</v>
      </c>
      <c r="I1807" s="86">
        <f>[2]自有船应收租金!Y1749</f>
        <v>0</v>
      </c>
    </row>
    <row r="1808" s="59" customFormat="1" ht="12" customHeight="1" spans="2:9">
      <c r="B1808" s="82" t="str">
        <f>[2]自有船应收租金!B1750</f>
        <v>A KIBO</v>
      </c>
      <c r="C1808" s="82" t="str">
        <f>[2]自有船应收租金!C1750</f>
        <v>GMS</v>
      </c>
      <c r="D1808" s="82" t="str">
        <f>[2]自有船应收租金!F1750</f>
        <v>第23期</v>
      </c>
      <c r="E1808" s="82" t="str">
        <f>[2]自有船应收租金!I1750</f>
        <v>2021.10.28-2021.11.12</v>
      </c>
      <c r="F1808" s="83">
        <f>[2]自有船应收租金!V1750</f>
        <v>0</v>
      </c>
      <c r="G1808" s="82">
        <f>[2]自有船应收租金!AA1750</f>
        <v>71243.75</v>
      </c>
      <c r="H1808" s="82">
        <f>IF([2]自有船应收租金!AB1750="","",[2]自有船应收租金!AB1750)</f>
        <v>71236.39</v>
      </c>
      <c r="I1808" s="86" t="str">
        <f>[2]自有船应收租金!Y1750</f>
        <v>1.25%佣金</v>
      </c>
    </row>
    <row r="1809" s="59" customFormat="1" ht="12" customHeight="1" spans="2:9">
      <c r="B1809" s="82" t="str">
        <f>[2]自有船应收租金!B1751</f>
        <v>KANWAY GALAXY</v>
      </c>
      <c r="C1809" s="82" t="str">
        <f>[2]自有船应收租金!C1751</f>
        <v>EMC</v>
      </c>
      <c r="D1809" s="82" t="str">
        <f>[2]自有船应收租金!F1751</f>
        <v>PREFINAL</v>
      </c>
      <c r="E1809" s="82" t="str">
        <f>[2]自有船应收租金!I1751</f>
        <v>2021.10.29-2021.11.07</v>
      </c>
      <c r="F1809" s="83">
        <f>[2]自有船应收租金!V1751</f>
        <v>-1452</v>
      </c>
      <c r="G1809" s="82">
        <f>[2]自有船应收租金!AA1751</f>
        <v>-154339.53125</v>
      </c>
      <c r="H1809" s="82">
        <f>IF([2]自有船应收租金!AB1751="","",[2]自有船应收租金!AB1751)</f>
        <v>16777.99</v>
      </c>
      <c r="I1809" s="86" t="str">
        <f>[2]自有船应收租金!Y1751</f>
        <v>1.25%佣金/劳务费V.026-028-029-030</v>
      </c>
    </row>
    <row r="1810" s="59" customFormat="1" ht="12" customHeight="1" spans="2:9">
      <c r="B1810" s="82" t="str">
        <f>[2]自有船应收租金!B1752</f>
        <v>KANWAY GALAXY</v>
      </c>
      <c r="C1810" s="82" t="str">
        <f>[2]自有船应收租金!C1752</f>
        <v>EMC</v>
      </c>
      <c r="D1810" s="82" t="str">
        <f>[2]自有船应收租金!F1752</f>
        <v>FINAL</v>
      </c>
      <c r="E1810" s="82" t="str">
        <f>[2]自有船应收租金!I1752</f>
        <v>2021.10.29-2021.11.07</v>
      </c>
      <c r="F1810" s="83">
        <f>[2]自有船应收租金!V1752</f>
        <v>0</v>
      </c>
      <c r="G1810" s="82">
        <f>[2]自有船应收租金!AA1752</f>
        <v>2714.72</v>
      </c>
      <c r="H1810" s="82" t="str">
        <f>IF([2]自有船应收租金!AB1752="","",[2]自有船应收租金!AB1752)</f>
        <v/>
      </c>
      <c r="I1810" s="86" t="str">
        <f>[2]自有船应收租金!Y1752</f>
        <v>原船东船东费</v>
      </c>
    </row>
    <row r="1811" s="59" customFormat="1" ht="12" customHeight="1" spans="2:9">
      <c r="B1811" s="82" t="str">
        <f>[2]自有船应收租金!B1753</f>
        <v>KANWAY GALAXY</v>
      </c>
      <c r="C1811" s="82" t="str">
        <f>[2]自有船应收租金!C1753</f>
        <v>EMC</v>
      </c>
      <c r="D1811" s="82" t="str">
        <f>[2]自有船应收租金!F1753</f>
        <v>FINAL</v>
      </c>
      <c r="E1811" s="82" t="str">
        <f>[2]自有船应收租金!I1753</f>
        <v>2021.10.29-2021.11.07</v>
      </c>
      <c r="F1811" s="83">
        <f>[2]自有船应收租金!V1753</f>
        <v>-1512</v>
      </c>
      <c r="G1811" s="82">
        <f>[2]自有船应收租金!AA1753</f>
        <v>46512</v>
      </c>
      <c r="H1811" s="82" t="str">
        <f>IF([2]自有船应收租金!AB1753="","",[2]自有船应收租金!AB1753)</f>
        <v/>
      </c>
      <c r="I1811" s="86" t="str">
        <f>[2]自有船应收租金!Y1753</f>
        <v>劳务费V.031-033</v>
      </c>
    </row>
    <row r="1812" s="59" customFormat="1" ht="12" customHeight="1" spans="2:9">
      <c r="B1812" s="82" t="str">
        <f>[2]自有船应收租金!B1754</f>
        <v>A MYOKO</v>
      </c>
      <c r="C1812" s="82" t="str">
        <f>[2]自有船应收租金!C1754</f>
        <v>NS</v>
      </c>
      <c r="D1812" s="82" t="str">
        <f>[2]自有船应收租金!F1754</f>
        <v>第06期</v>
      </c>
      <c r="E1812" s="82" t="str">
        <f>[2]自有船应收租金!I1754</f>
        <v>2021.10.30-2021.11.14</v>
      </c>
      <c r="F1812" s="83">
        <f>[2]自有船应收租金!V1754</f>
        <v>0</v>
      </c>
      <c r="G1812" s="82">
        <f>[2]自有船应收租金!AA1754</f>
        <v>234255.1</v>
      </c>
      <c r="H1812" s="82">
        <f>IF([2]自有船应收租金!AB1754="","",[2]自有船应收租金!AB1754)</f>
        <v>234217.74</v>
      </c>
      <c r="I1812" s="86" t="str">
        <f>[2]自有船应收租金!Y1754</f>
        <v>1.25%佣金</v>
      </c>
    </row>
    <row r="1813" s="59" customFormat="1" ht="12" customHeight="1" spans="2:9">
      <c r="B1813" s="82" t="str">
        <f>[2]自有船应收租金!B1755</f>
        <v>JRS CORVUS</v>
      </c>
      <c r="C1813" s="82" t="str">
        <f>[2]自有船应收租金!C1755</f>
        <v>STM</v>
      </c>
      <c r="D1813" s="82" t="str">
        <f>[2]自有船应收租金!F1755</f>
        <v>第22期</v>
      </c>
      <c r="E1813" s="82" t="str">
        <f>[2]自有船应收租金!I1755</f>
        <v>2021.10.31-2021.11.15</v>
      </c>
      <c r="F1813" s="83">
        <f>[2]自有船应收租金!V1755</f>
        <v>0</v>
      </c>
      <c r="G1813" s="82">
        <f>[2]自有船应收租金!AA1755</f>
        <v>105700</v>
      </c>
      <c r="H1813" s="82">
        <f>IF([2]自有船应收租金!AB1755="","",[2]自有船应收租金!AB1755)</f>
        <v>105700</v>
      </c>
      <c r="I1813" s="86">
        <f>[2]自有船应收租金!Y1755</f>
        <v>0</v>
      </c>
    </row>
    <row r="1814" s="59" customFormat="1" ht="12" customHeight="1" spans="2:9">
      <c r="B1814" s="82" t="str">
        <f>[2]自有船应收租金!B1756</f>
        <v>A HOKEN</v>
      </c>
      <c r="C1814" s="82" t="str">
        <f>[2]自有船应收租金!C1756</f>
        <v>COSCO</v>
      </c>
      <c r="D1814" s="82" t="str">
        <f>[2]自有船应收租金!F1756</f>
        <v>第10期</v>
      </c>
      <c r="E1814" s="82" t="str">
        <f>[2]自有船应收租金!I1756</f>
        <v>2021.11.01-2021.11.16</v>
      </c>
      <c r="F1814" s="83">
        <f>[2]自有船应收租金!V1756</f>
        <v>-2856</v>
      </c>
      <c r="G1814" s="82">
        <f>[2]自有船应收租金!AA1756</f>
        <v>179106</v>
      </c>
      <c r="H1814" s="82">
        <f>IF([2]自有船应收租金!AB1756="","",[2]自有船应收租金!AB1756)</f>
        <v>179098.64</v>
      </c>
      <c r="I1814" s="86" t="str">
        <f>[2]自有船应收租金!Y1756</f>
        <v>船员劳务费v.172-173</v>
      </c>
    </row>
    <row r="1815" s="59" customFormat="1" ht="12" customHeight="1" spans="2:9">
      <c r="B1815" s="82" t="str">
        <f>[2]自有船应收租金!B1757</f>
        <v>A FUKU</v>
      </c>
      <c r="C1815" s="82" t="str">
        <f>[2]自有船应收租金!C1757</f>
        <v>TSL</v>
      </c>
      <c r="D1815" s="82" t="str">
        <f>[2]自有船应收租金!F1757</f>
        <v>第27期</v>
      </c>
      <c r="E1815" s="82" t="str">
        <f>[2]自有船应收租金!I1757</f>
        <v>2021.11.01-2021.11.16</v>
      </c>
      <c r="F1815" s="83">
        <f>[2]自有船应收租金!V1757</f>
        <v>0</v>
      </c>
      <c r="G1815" s="82">
        <f>[2]自有船应收租金!AA1757</f>
        <v>154237.5</v>
      </c>
      <c r="H1815" s="82">
        <f>IF([2]自有船应收租金!AB1757="","",[2]自有船应收租金!AB1757)</f>
        <v>154220.14</v>
      </c>
      <c r="I1815" s="86" t="str">
        <f>[2]自有船应收租金!Y1757</f>
        <v>1.25%佣金</v>
      </c>
    </row>
    <row r="1816" s="59" customFormat="1" ht="12" customHeight="1" spans="2:9">
      <c r="B1816" s="82" t="str">
        <f>[2]自有船应收租金!B1758</f>
        <v>Bremen Trader</v>
      </c>
      <c r="C1816" s="82" t="str">
        <f>[2]自有船应收租金!C1758</f>
        <v>sealand</v>
      </c>
      <c r="D1816" s="82" t="str">
        <f>[2]自有船应收租金!F1758</f>
        <v>第08期</v>
      </c>
      <c r="E1816" s="82" t="str">
        <f>[2]自有船应收租金!I1758</f>
        <v>2021.11.01-2021.12.01</v>
      </c>
      <c r="F1816" s="83">
        <f>[2]自有船应收租金!V1758</f>
        <v>0</v>
      </c>
      <c r="G1816" s="82">
        <f>[2]自有船应收租金!AA1758</f>
        <v>520487.5</v>
      </c>
      <c r="H1816" s="82">
        <f>IF([2]自有船应收租金!AB1758="","",[2]自有船应收租金!AB1758)</f>
        <v>520487.5</v>
      </c>
      <c r="I1816" s="86" t="str">
        <f>[2]自有船应收租金!Y1758</f>
        <v>油样检测</v>
      </c>
    </row>
    <row r="1817" s="59" customFormat="1" ht="12" customHeight="1" spans="2:9">
      <c r="B1817" s="82" t="str">
        <f>[2]自有船应收租金!B1759</f>
        <v>A ASO</v>
      </c>
      <c r="C1817" s="82" t="str">
        <f>[2]自有船应收租金!C1759</f>
        <v>sealand</v>
      </c>
      <c r="D1817" s="82" t="str">
        <f>[2]自有船应收租金!F1759</f>
        <v>第04期</v>
      </c>
      <c r="E1817" s="82" t="str">
        <f>[2]自有船应收租金!I1759</f>
        <v>2021.11.01-2021.12.01</v>
      </c>
      <c r="F1817" s="83">
        <f>[2]自有船应收租金!V1759</f>
        <v>0</v>
      </c>
      <c r="G1817" s="82">
        <f>[2]自有船应收租金!AA1759</f>
        <v>949173.1</v>
      </c>
      <c r="H1817" s="82">
        <f>IF([2]自有船应收租金!AB1759="","",[2]自有船应收租金!AB1759)</f>
        <v>949173.1</v>
      </c>
      <c r="I1817" s="86" t="str">
        <f>[2]自有船应收租金!Y1759</f>
        <v>1.25%经纪佣金/油样检测</v>
      </c>
    </row>
    <row r="1818" s="59" customFormat="1" ht="12" customHeight="1" spans="2:9">
      <c r="B1818" s="82" t="str">
        <f>[2]自有船应收租金!B1760</f>
        <v>A XINXIA</v>
      </c>
      <c r="C1818" s="82" t="str">
        <f>[2]自有船应收租金!C1760</f>
        <v>SKR</v>
      </c>
      <c r="D1818" s="82" t="str">
        <f>[2]自有船应收租金!F1760</f>
        <v>第08期</v>
      </c>
      <c r="E1818" s="82" t="str">
        <f>[2]自有船应收租金!I1760</f>
        <v>2021.11.01-2021.11.16</v>
      </c>
      <c r="F1818" s="83">
        <f>[2]自有船应收租金!V1760</f>
        <v>0</v>
      </c>
      <c r="G1818" s="82">
        <f>[2]自有船应收租金!AA1760</f>
        <v>282459.02</v>
      </c>
      <c r="H1818" s="82">
        <f>IF([2]自有船应收租金!AB1760="","",[2]自有船应收租金!AB1760)</f>
        <v>282451.68</v>
      </c>
      <c r="I1818" s="86">
        <f>[2]自有船应收租金!Y1760</f>
        <v>0</v>
      </c>
    </row>
    <row r="1819" s="59" customFormat="1" ht="12" customHeight="1" spans="2:9">
      <c r="B1819" s="82" t="str">
        <f>[2]自有船应收租金!B1761</f>
        <v>ACACIA VIRGO</v>
      </c>
      <c r="C1819" s="82" t="str">
        <f>[2]自有船应收租金!C1761</f>
        <v>SKR</v>
      </c>
      <c r="D1819" s="82" t="str">
        <f>[2]自有船应收租金!F1761</f>
        <v>第15期</v>
      </c>
      <c r="E1819" s="82" t="str">
        <f>[2]自有船应收租金!I1761</f>
        <v>2021.11.01-2021.11.16</v>
      </c>
      <c r="F1819" s="83">
        <f>[2]自有船应收租金!V1761</f>
        <v>0</v>
      </c>
      <c r="G1819" s="82">
        <f>[2]自有船应收租金!AA1761</f>
        <v>154918.13</v>
      </c>
      <c r="H1819" s="82">
        <f>IF([2]自有船应收租金!AB1761="","",[2]自有船应收租金!AB1761)</f>
        <v>154564.46</v>
      </c>
      <c r="I1819" s="86" t="str">
        <f>[2]自有船应收租金!Y1761</f>
        <v>1.25%佣金</v>
      </c>
    </row>
    <row r="1820" s="59" customFormat="1" ht="12" customHeight="1" spans="2:9">
      <c r="B1820" s="82" t="str">
        <f>[2]自有船应收租金!B1762</f>
        <v>A Daisen</v>
      </c>
      <c r="C1820" s="82" t="str">
        <f>[2]自有船应收租金!C1762</f>
        <v>CUL</v>
      </c>
      <c r="D1820" s="82" t="str">
        <f>[2]自有船应收租金!F1762</f>
        <v>第08期</v>
      </c>
      <c r="E1820" s="82" t="str">
        <f>[2]自有船应收租金!I1762</f>
        <v>2021.11.02-2021.11.17</v>
      </c>
      <c r="F1820" s="83">
        <f>[2]自有船应收租金!V1762</f>
        <v>0</v>
      </c>
      <c r="G1820" s="82">
        <f>[2]自有船应收租金!AA1762</f>
        <v>1125900</v>
      </c>
      <c r="H1820" s="82">
        <f>IF([2]自有船应收租金!AB1762="","",[2]自有船应收租金!AB1762)</f>
        <v>1125900</v>
      </c>
      <c r="I1820" s="86">
        <f>[2]自有船应收租金!Y1762</f>
        <v>0</v>
      </c>
    </row>
    <row r="1821" s="59" customFormat="1" ht="12" customHeight="1" spans="2:9">
      <c r="B1821" s="82" t="str">
        <f>[2]自有船应收租金!B1763</f>
        <v>LISBOA</v>
      </c>
      <c r="C1821" s="82" t="str">
        <f>[2]自有船应收租金!C1763</f>
        <v>KMTC</v>
      </c>
      <c r="D1821" s="82" t="str">
        <f>[2]自有船应收租金!F1763</f>
        <v>Prefinal</v>
      </c>
      <c r="E1821" s="82" t="str">
        <f>[2]自有船应收租金!I1763</f>
        <v>2021.11.03-2021.11.08</v>
      </c>
      <c r="F1821" s="83">
        <f>[2]自有船应收租金!V1763</f>
        <v>0</v>
      </c>
      <c r="G1821" s="82">
        <f>[2]自有船应收租金!AA1763</f>
        <v>39733.3333333333</v>
      </c>
      <c r="H1821" s="82">
        <f>IF([2]自有船应收租金!AB1763="","",[2]自有船应收租金!AB1763)</f>
        <v>39731.41</v>
      </c>
      <c r="I1821" s="86">
        <f>[2]自有船应收租金!Y1763</f>
        <v>0</v>
      </c>
    </row>
    <row r="1822" s="59" customFormat="1" ht="12" customHeight="1" spans="2:9">
      <c r="B1822" s="82" t="str">
        <f>[2]自有船应收租金!B1764</f>
        <v>A MIZUHO</v>
      </c>
      <c r="C1822" s="82" t="str">
        <f>[2]自有船应收租金!C1764</f>
        <v>Heung-A</v>
      </c>
      <c r="D1822" s="82" t="str">
        <f>[2]自有船应收租金!F1764</f>
        <v>第18期</v>
      </c>
      <c r="E1822" s="82" t="str">
        <f>[2]自有船应收租金!I1764</f>
        <v>2021.11.04-2021.11.19</v>
      </c>
      <c r="F1822" s="83">
        <f>[2]自有船应收租金!V1764</f>
        <v>0</v>
      </c>
      <c r="G1822" s="82">
        <f>[2]自有船应收租金!AA1764</f>
        <v>176116.438356164</v>
      </c>
      <c r="H1822" s="82">
        <f>IF([2]自有船应收租金!AB1764="","",[2]自有船应收租金!AB1764)</f>
        <v>176109.08</v>
      </c>
      <c r="I1822" s="86">
        <f>[2]自有船应收租金!Y1764</f>
        <v>0</v>
      </c>
    </row>
    <row r="1823" spans="2:8">
      <c r="B1823" s="76"/>
      <c r="C1823" s="76"/>
      <c r="D1823" s="76"/>
      <c r="E1823" s="76"/>
      <c r="F1823" s="89"/>
      <c r="G1823" s="76"/>
      <c r="H1823" s="76"/>
    </row>
    <row r="1824" spans="2:8">
      <c r="B1824" s="76"/>
      <c r="C1824" s="76"/>
      <c r="D1824" s="76"/>
      <c r="E1824" s="76"/>
      <c r="F1824" s="89"/>
      <c r="G1824" s="76"/>
      <c r="H1824" s="76"/>
    </row>
    <row r="1825" spans="2:8">
      <c r="B1825" s="76"/>
      <c r="C1825" s="76"/>
      <c r="D1825" s="76"/>
      <c r="E1825" s="76"/>
      <c r="F1825" s="89"/>
      <c r="G1825" s="76"/>
      <c r="H1825" s="76"/>
    </row>
  </sheetData>
  <autoFilter ref="B18:I55">
    <filterColumn colId="7">
      <customFilters>
        <customFilter operator="equal" val="未加"/>
      </customFilters>
    </filterColumn>
  </autoFilter>
  <mergeCells count="8">
    <mergeCell ref="B2:H2"/>
    <mergeCell ref="B3:C3"/>
    <mergeCell ref="F3:G3"/>
    <mergeCell ref="B17:H17"/>
    <mergeCell ref="B59:C59"/>
    <mergeCell ref="B4:B9"/>
    <mergeCell ref="B10:B13"/>
    <mergeCell ref="B14:B15"/>
  </mergeCells>
  <conditionalFormatting sqref="J4">
    <cfRule type="cellIs" dxfId="0" priority="2" operator="equal">
      <formula>"拖班"</formula>
    </cfRule>
  </conditionalFormatting>
  <conditionalFormatting sqref="E4:E16">
    <cfRule type="cellIs" dxfId="0" priority="1" operator="equal">
      <formula>"拖班"</formula>
    </cfRule>
  </conditionalFormatting>
  <dataValidations count="9">
    <dataValidation type="list" allowBlank="1" showInputMessage="1" showErrorMessage="1" sqref="D13 D14">
      <formula1/>
    </dataValidation>
    <dataValidation type="list" allowBlank="1" showInputMessage="1" showErrorMessage="1" sqref="D21 D23 D25">
      <formula1>$D$4:$D$9</formula1>
    </dataValidation>
    <dataValidation type="list" allowBlank="1" showInputMessage="1" showErrorMessage="1" sqref="C19:C54">
      <formula1>$L$4:$L$13</formula1>
    </dataValidation>
    <dataValidation type="list" allowBlank="1" showInputMessage="1" showErrorMessage="1" sqref="D10:D11">
      <formula1>$M$6:$M$7</formula1>
    </dataValidation>
    <dataValidation type="list" allowBlank="1" showInputMessage="1" showErrorMessage="1" sqref="E19:E54">
      <formula1>$J$14:$J$21</formula1>
    </dataValidation>
    <dataValidation type="list" allowBlank="1" showInputMessage="1" showErrorMessage="1" sqref="F19:F54">
      <formula1>$K$14:$K$21</formula1>
    </dataValidation>
    <dataValidation type="list" allowBlank="1" showInputMessage="1" showErrorMessage="1" sqref="H4:H12">
      <formula1>$J$6:$J$13</formula1>
    </dataValidation>
    <dataValidation type="list" allowBlank="1" showInputMessage="1" showErrorMessage="1" sqref="H13:H16">
      <formula1>$J$6:$J$12</formula1>
    </dataValidation>
    <dataValidation type="list" allowBlank="1" showInputMessage="1" showErrorMessage="1" sqref="I19:I54">
      <formula1>$L$15:$L$16</formula1>
    </dataValidation>
  </dataValidations>
  <pageMargins left="0.25" right="0.25" top="0.75" bottom="0.75" header="0.3" footer="0.3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22"/>
  <sheetViews>
    <sheetView showGridLines="0" showZeros="0" zoomScale="115" zoomScaleNormal="115" workbookViewId="0">
      <pane xSplit="1" topLeftCell="D1" activePane="topRight" state="frozen"/>
      <selection/>
      <selection pane="topRight" activeCell="O45" sqref="O45"/>
    </sheetView>
  </sheetViews>
  <sheetFormatPr defaultColWidth="9" defaultRowHeight="24.75" customHeight="1"/>
  <cols>
    <col min="1" max="1" width="4.625" style="4" customWidth="1"/>
    <col min="2" max="2" width="6.375" style="4" customWidth="1"/>
    <col min="3" max="3" width="12.375" style="4" customWidth="1"/>
    <col min="4" max="4" width="15.625" style="4" customWidth="1"/>
    <col min="5" max="5" width="9" style="4"/>
    <col min="6" max="17" width="12.375" style="4" customWidth="1"/>
    <col min="18" max="18" width="12.7416666666667" style="4" customWidth="1"/>
    <col min="19" max="33" width="12.375" style="4" customWidth="1"/>
    <col min="34" max="35" width="11.125" style="4" customWidth="1"/>
    <col min="36" max="36" width="19" style="4" customWidth="1"/>
    <col min="37" max="38" width="11.125" style="4" customWidth="1"/>
    <col min="39" max="256" width="9" style="4"/>
  </cols>
  <sheetData>
    <row r="1" customHeight="1" spans="1:32">
      <c r="A1" s="5" t="s">
        <v>83</v>
      </c>
      <c r="B1" s="5"/>
      <c r="C1" s="5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ht="12.75" customHeight="1" spans="1:32">
      <c r="A2" s="5"/>
      <c r="B2" s="5"/>
      <c r="C2" s="5">
        <f ca="1">NOW()</f>
        <v>45196.3969560185</v>
      </c>
      <c r="D2" s="7"/>
      <c r="F2" s="8" t="s">
        <v>4</v>
      </c>
      <c r="G2" s="8"/>
      <c r="H2" s="8"/>
      <c r="I2" s="8"/>
      <c r="J2" s="43"/>
      <c r="K2" s="43"/>
      <c r="L2" s="43"/>
      <c r="M2" s="43"/>
      <c r="N2" s="43"/>
      <c r="O2" s="43"/>
      <c r="P2" s="43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ht="12" customHeight="1" spans="1:32">
      <c r="A3" s="5"/>
      <c r="B3" s="5"/>
      <c r="C3" s="5"/>
      <c r="F3" s="9" t="s">
        <v>145</v>
      </c>
      <c r="G3" s="9"/>
      <c r="H3" s="9"/>
      <c r="I3" s="43"/>
      <c r="J3" s="43"/>
      <c r="K3" s="43"/>
      <c r="L3" s="43"/>
      <c r="M3" s="43"/>
      <c r="N3" s="43"/>
      <c r="O3" s="43"/>
      <c r="P3" s="43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ht="12.75" customHeight="1" spans="1:32">
      <c r="A4" s="5"/>
      <c r="B4" s="5"/>
      <c r="F4" s="6"/>
      <c r="G4" s="6"/>
      <c r="H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ht="12.75" customHeight="1" spans="1:32">
      <c r="A5" s="5"/>
      <c r="B5" s="5"/>
      <c r="C5" s="5"/>
      <c r="F5" s="10"/>
      <c r="G5" s="11" t="s">
        <v>6</v>
      </c>
      <c r="H5" s="11"/>
      <c r="I5" s="10"/>
      <c r="J5" s="11" t="s">
        <v>7</v>
      </c>
      <c r="K5" s="11"/>
      <c r="L5" s="10"/>
      <c r="M5" s="11" t="s">
        <v>8</v>
      </c>
      <c r="N5" s="44"/>
      <c r="O5" s="45"/>
      <c r="P5" s="44" t="s">
        <v>6</v>
      </c>
      <c r="Q5" s="47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13.5" customHeight="1" spans="1:36">
      <c r="A6" s="12" t="s">
        <v>9</v>
      </c>
      <c r="B6" s="12" t="s">
        <v>0</v>
      </c>
      <c r="C6" s="12" t="s">
        <v>1</v>
      </c>
      <c r="D6" s="12" t="s">
        <v>2</v>
      </c>
      <c r="E6" s="13" t="s">
        <v>3</v>
      </c>
      <c r="F6" s="14" t="s">
        <v>10</v>
      </c>
      <c r="G6" s="12" t="s">
        <v>11</v>
      </c>
      <c r="H6" s="12" t="s">
        <v>12</v>
      </c>
      <c r="I6" s="12" t="s">
        <v>10</v>
      </c>
      <c r="J6" s="12" t="s">
        <v>11</v>
      </c>
      <c r="K6" s="12" t="s">
        <v>12</v>
      </c>
      <c r="L6" s="16" t="s">
        <v>10</v>
      </c>
      <c r="M6" s="16" t="s">
        <v>11</v>
      </c>
      <c r="N6" s="16" t="s">
        <v>12</v>
      </c>
      <c r="O6" s="16" t="s">
        <v>10</v>
      </c>
      <c r="P6" s="16" t="s">
        <v>11</v>
      </c>
      <c r="Q6" s="16" t="s">
        <v>12</v>
      </c>
      <c r="R6" s="13" t="s">
        <v>13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ht="12.75" customHeight="1" spans="1:29">
      <c r="A7" s="15">
        <v>1</v>
      </c>
      <c r="B7" s="16" t="s">
        <v>14</v>
      </c>
      <c r="C7" s="17" t="s">
        <v>146</v>
      </c>
      <c r="D7" s="16" t="s">
        <v>140</v>
      </c>
      <c r="E7" s="16" t="s">
        <v>147</v>
      </c>
      <c r="F7" s="2">
        <v>43847.2291666667</v>
      </c>
      <c r="G7" s="2">
        <v>43847.7291666667</v>
      </c>
      <c r="H7" s="2">
        <v>43848.4791666667</v>
      </c>
      <c r="I7" s="2">
        <v>43851.25</v>
      </c>
      <c r="J7" s="2">
        <v>43851.2916666667</v>
      </c>
      <c r="K7" s="42">
        <v>43851.6666666667</v>
      </c>
      <c r="L7" s="42">
        <v>43851.6875</v>
      </c>
      <c r="M7" s="42">
        <v>43851.7083333333</v>
      </c>
      <c r="N7" s="42">
        <v>43851.9166666667</v>
      </c>
      <c r="O7" s="2"/>
      <c r="P7" s="2"/>
      <c r="Q7" s="2"/>
      <c r="R7" s="51"/>
      <c r="S7" s="1"/>
      <c r="T7" s="1"/>
      <c r="U7" s="1"/>
      <c r="AC7" s="4" t="s">
        <v>83</v>
      </c>
    </row>
    <row r="8" ht="12.75" customHeight="1" spans="1:27">
      <c r="A8" s="3"/>
      <c r="B8" s="3"/>
      <c r="C8" s="3"/>
      <c r="D8" s="3"/>
      <c r="E8" s="3"/>
      <c r="F8" s="6"/>
      <c r="G8" s="6"/>
      <c r="H8" s="6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8"/>
      <c r="U8" s="18"/>
      <c r="V8" s="18"/>
      <c r="W8" s="18"/>
      <c r="X8" s="1"/>
      <c r="Y8" s="1"/>
      <c r="Z8" s="1"/>
      <c r="AA8" s="1"/>
    </row>
    <row r="9" ht="10.5" customHeight="1" spans="1:30">
      <c r="A9" s="18"/>
      <c r="B9" s="18"/>
      <c r="C9" s="1"/>
      <c r="D9" s="1"/>
      <c r="E9" s="18"/>
      <c r="F9" s="6"/>
      <c r="G9" s="6"/>
      <c r="H9" s="6"/>
      <c r="I9" s="3"/>
      <c r="J9" s="3"/>
      <c r="K9" s="3"/>
      <c r="L9" s="18"/>
      <c r="M9" s="18"/>
      <c r="N9" s="18"/>
      <c r="O9" s="18"/>
      <c r="P9" s="18"/>
      <c r="Q9" s="18"/>
      <c r="R9" s="18"/>
      <c r="S9" s="18"/>
      <c r="T9" s="18"/>
      <c r="U9" s="1"/>
      <c r="Z9" s="18"/>
      <c r="AA9" s="18"/>
      <c r="AB9" s="18"/>
      <c r="AC9" s="18"/>
      <c r="AD9" s="18"/>
    </row>
    <row r="10" ht="12.75" customHeight="1" spans="1:21">
      <c r="A10" s="19"/>
      <c r="B10" s="1"/>
      <c r="C10" s="1"/>
      <c r="D10" s="1"/>
      <c r="E10" s="1"/>
      <c r="F10" s="10"/>
      <c r="G10" s="11" t="s">
        <v>6</v>
      </c>
      <c r="H10" s="11"/>
      <c r="I10" s="11"/>
      <c r="J10" s="11" t="s">
        <v>19</v>
      </c>
      <c r="K10" s="11"/>
      <c r="L10" s="10"/>
      <c r="M10" s="11" t="s">
        <v>20</v>
      </c>
      <c r="N10" s="11"/>
      <c r="O10" s="45"/>
      <c r="P10" s="44" t="s">
        <v>6</v>
      </c>
      <c r="Q10" s="47"/>
      <c r="R10" s="5"/>
      <c r="S10" s="5"/>
      <c r="T10" s="18"/>
      <c r="U10" s="1"/>
    </row>
    <row r="11" ht="12.75" customHeight="1" spans="1:25">
      <c r="A11" s="20" t="s">
        <v>9</v>
      </c>
      <c r="B11" s="12" t="s">
        <v>0</v>
      </c>
      <c r="C11" s="12" t="s">
        <v>1</v>
      </c>
      <c r="D11" s="12" t="s">
        <v>2</v>
      </c>
      <c r="E11" s="13" t="s">
        <v>3</v>
      </c>
      <c r="F11" s="11" t="s">
        <v>10</v>
      </c>
      <c r="G11" s="10" t="s">
        <v>11</v>
      </c>
      <c r="H11" s="10" t="s">
        <v>12</v>
      </c>
      <c r="I11" s="10" t="s">
        <v>10</v>
      </c>
      <c r="J11" s="10" t="s">
        <v>11</v>
      </c>
      <c r="K11" s="10" t="s">
        <v>12</v>
      </c>
      <c r="L11" s="23" t="s">
        <v>10</v>
      </c>
      <c r="M11" s="23" t="s">
        <v>11</v>
      </c>
      <c r="N11" s="23" t="s">
        <v>12</v>
      </c>
      <c r="O11" s="16" t="s">
        <v>10</v>
      </c>
      <c r="P11" s="16" t="s">
        <v>11</v>
      </c>
      <c r="Q11" s="16" t="s">
        <v>12</v>
      </c>
      <c r="R11" s="13" t="s">
        <v>13</v>
      </c>
      <c r="S11" s="1"/>
      <c r="T11" s="18"/>
      <c r="U11" s="18"/>
      <c r="V11" s="18"/>
      <c r="W11" s="18"/>
      <c r="X11" s="3"/>
      <c r="Y11" s="3"/>
    </row>
    <row r="12" ht="12.75" customHeight="1" spans="1:36">
      <c r="A12" s="15">
        <v>2</v>
      </c>
      <c r="B12" s="16" t="s">
        <v>21</v>
      </c>
      <c r="C12" s="17" t="s">
        <v>148</v>
      </c>
      <c r="D12" s="16" t="s">
        <v>135</v>
      </c>
      <c r="E12" s="16" t="s">
        <v>147</v>
      </c>
      <c r="F12" s="2">
        <v>43848</v>
      </c>
      <c r="G12" s="2">
        <v>43850.375</v>
      </c>
      <c r="H12" s="2">
        <v>43850.8958333333</v>
      </c>
      <c r="I12" s="46">
        <v>43853.25</v>
      </c>
      <c r="J12" s="42">
        <v>43853.2916666667</v>
      </c>
      <c r="K12" s="2"/>
      <c r="L12" s="46">
        <v>43852.4583333333</v>
      </c>
      <c r="M12" s="42">
        <v>43852.5</v>
      </c>
      <c r="N12" s="42">
        <v>43852.9166666667</v>
      </c>
      <c r="O12" s="2"/>
      <c r="P12" s="2"/>
      <c r="Q12" s="2"/>
      <c r="R12" s="51" t="s">
        <v>149</v>
      </c>
      <c r="S12" s="1"/>
      <c r="T12" s="3"/>
      <c r="U12" s="18"/>
      <c r="V12" s="18"/>
      <c r="W12" s="18"/>
      <c r="Y12" s="3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ht="12.75" customHeight="1" spans="1:27">
      <c r="A13" s="3"/>
      <c r="B13" s="3"/>
      <c r="C13" s="3"/>
      <c r="D13" s="3"/>
      <c r="E13" s="3"/>
      <c r="F13" s="6"/>
      <c r="G13" s="21"/>
      <c r="H13" s="6"/>
      <c r="I13" s="3"/>
      <c r="J13" s="3"/>
      <c r="K13" s="3"/>
      <c r="L13" s="3" t="s">
        <v>83</v>
      </c>
      <c r="M13" s="3"/>
      <c r="N13" s="3"/>
      <c r="R13" s="5"/>
      <c r="S13" s="5"/>
      <c r="T13" s="18"/>
      <c r="U13" s="5"/>
      <c r="Y13" s="18"/>
      <c r="Z13" s="5"/>
      <c r="AA13" s="5"/>
    </row>
    <row r="14" ht="12.75" customHeight="1" spans="1:27">
      <c r="A14" s="3"/>
      <c r="B14" s="3"/>
      <c r="C14" s="3"/>
      <c r="D14" s="3"/>
      <c r="E14" s="3"/>
      <c r="F14" s="6"/>
      <c r="G14" s="6"/>
      <c r="H14" s="6"/>
      <c r="I14" s="3"/>
      <c r="J14" s="3"/>
      <c r="K14" s="3"/>
      <c r="L14" s="3"/>
      <c r="M14" s="3"/>
      <c r="N14" s="3"/>
      <c r="O14" s="3"/>
      <c r="P14" s="3"/>
      <c r="Q14" s="3"/>
      <c r="R14" s="1"/>
      <c r="S14" s="1"/>
      <c r="T14" s="18"/>
      <c r="U14" s="1"/>
      <c r="Y14" s="18"/>
      <c r="Z14" s="1"/>
      <c r="AA14" s="1"/>
    </row>
    <row r="15" ht="12.75" customHeight="1" spans="1:24">
      <c r="A15" s="19"/>
      <c r="B15" s="1"/>
      <c r="C15" s="3"/>
      <c r="D15" s="3"/>
      <c r="E15" s="1"/>
      <c r="F15" s="10"/>
      <c r="G15" s="11" t="s">
        <v>24</v>
      </c>
      <c r="H15" s="11"/>
      <c r="I15" s="10"/>
      <c r="J15" s="11" t="s">
        <v>25</v>
      </c>
      <c r="K15" s="11"/>
      <c r="L15" s="45"/>
      <c r="M15" s="44" t="s">
        <v>7</v>
      </c>
      <c r="N15" s="47"/>
      <c r="O15" s="45"/>
      <c r="P15" s="44" t="s">
        <v>24</v>
      </c>
      <c r="Q15" s="47"/>
      <c r="R15" s="5"/>
      <c r="S15" s="18"/>
      <c r="T15" s="18"/>
      <c r="U15" s="3"/>
      <c r="V15" s="3"/>
      <c r="W15" s="3"/>
      <c r="X15" s="3"/>
    </row>
    <row r="16" ht="12.75" customHeight="1" spans="1:24">
      <c r="A16" s="20" t="s">
        <v>9</v>
      </c>
      <c r="B16" s="12" t="s">
        <v>0</v>
      </c>
      <c r="C16" s="12" t="s">
        <v>1</v>
      </c>
      <c r="D16" s="12" t="s">
        <v>2</v>
      </c>
      <c r="E16" s="13" t="s">
        <v>3</v>
      </c>
      <c r="F16" s="22" t="s">
        <v>10</v>
      </c>
      <c r="G16" s="23" t="s">
        <v>11</v>
      </c>
      <c r="H16" s="23" t="s">
        <v>12</v>
      </c>
      <c r="I16" s="23" t="s">
        <v>10</v>
      </c>
      <c r="J16" s="23" t="s">
        <v>11</v>
      </c>
      <c r="K16" s="23" t="s">
        <v>12</v>
      </c>
      <c r="L16" s="16" t="s">
        <v>10</v>
      </c>
      <c r="M16" s="16" t="s">
        <v>11</v>
      </c>
      <c r="N16" s="16" t="s">
        <v>12</v>
      </c>
      <c r="O16" s="16" t="s">
        <v>10</v>
      </c>
      <c r="P16" s="16" t="s">
        <v>11</v>
      </c>
      <c r="Q16" s="16" t="s">
        <v>12</v>
      </c>
      <c r="R16" s="13" t="s">
        <v>13</v>
      </c>
      <c r="T16" s="3"/>
      <c r="U16" s="3"/>
      <c r="V16" s="3"/>
      <c r="W16" s="3"/>
      <c r="X16" s="3"/>
    </row>
    <row r="17" ht="12.75" customHeight="1" spans="1:24">
      <c r="A17" s="15"/>
      <c r="B17" s="16" t="s">
        <v>26</v>
      </c>
      <c r="C17" s="17" t="s">
        <v>150</v>
      </c>
      <c r="D17" s="16" t="s">
        <v>44</v>
      </c>
      <c r="E17" s="16" t="s">
        <v>147</v>
      </c>
      <c r="F17" s="2">
        <v>43848.5416666667</v>
      </c>
      <c r="G17" s="2">
        <v>43848.5833333333</v>
      </c>
      <c r="H17" s="2">
        <v>43849.5625</v>
      </c>
      <c r="I17" s="42">
        <v>43852.6875</v>
      </c>
      <c r="J17" s="42">
        <v>43852.875</v>
      </c>
      <c r="K17" s="42">
        <v>43853.7916666667</v>
      </c>
      <c r="L17" s="2"/>
      <c r="M17" s="2"/>
      <c r="N17" s="2"/>
      <c r="O17" s="2"/>
      <c r="P17" s="2"/>
      <c r="Q17" s="2"/>
      <c r="R17" s="51"/>
      <c r="T17" s="18"/>
      <c r="U17" s="3"/>
      <c r="V17" s="3"/>
      <c r="W17" s="3"/>
      <c r="X17" s="3"/>
    </row>
    <row r="18" ht="12.75" customHeight="1" spans="1:25">
      <c r="A18" s="3"/>
      <c r="B18" s="3"/>
      <c r="C18" s="3"/>
      <c r="D18" s="3"/>
      <c r="E18" s="3"/>
      <c r="F18" s="6"/>
      <c r="G18" s="6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12.75" customHeight="1" spans="1:25">
      <c r="A19" s="3"/>
      <c r="B19" s="3"/>
      <c r="C19" s="3"/>
      <c r="D19" s="3"/>
      <c r="E19" s="3"/>
      <c r="F19" s="6"/>
      <c r="G19" s="6"/>
      <c r="H19" s="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2.75" customHeight="1" spans="1:25">
      <c r="A20" s="3"/>
      <c r="B20" s="3"/>
      <c r="C20" s="3"/>
      <c r="D20" s="3"/>
      <c r="E20" s="3"/>
      <c r="F20" s="10"/>
      <c r="G20" s="11" t="s">
        <v>24</v>
      </c>
      <c r="H20" s="11"/>
      <c r="I20" s="10"/>
      <c r="J20" s="11" t="s">
        <v>7</v>
      </c>
      <c r="K20" s="11"/>
      <c r="L20" s="10"/>
      <c r="M20" s="11" t="s">
        <v>8</v>
      </c>
      <c r="N20" s="44"/>
      <c r="O20" s="45"/>
      <c r="P20" s="44" t="s">
        <v>24</v>
      </c>
      <c r="Q20" s="47"/>
      <c r="R20" s="5"/>
      <c r="S20" s="3"/>
      <c r="T20" s="3"/>
      <c r="U20" s="3"/>
      <c r="V20" s="3"/>
      <c r="W20" s="3"/>
      <c r="X20" s="3"/>
      <c r="Y20" s="3"/>
    </row>
    <row r="21" ht="12.75" customHeight="1" spans="1:27">
      <c r="A21" s="20" t="s">
        <v>9</v>
      </c>
      <c r="B21" s="12" t="s">
        <v>0</v>
      </c>
      <c r="C21" s="12" t="s">
        <v>1</v>
      </c>
      <c r="D21" s="12" t="s">
        <v>2</v>
      </c>
      <c r="E21" s="13" t="s">
        <v>3</v>
      </c>
      <c r="F21" s="14" t="s">
        <v>10</v>
      </c>
      <c r="G21" s="12" t="s">
        <v>11</v>
      </c>
      <c r="H21" s="12" t="s">
        <v>12</v>
      </c>
      <c r="I21" s="12" t="s">
        <v>10</v>
      </c>
      <c r="J21" s="12" t="s">
        <v>11</v>
      </c>
      <c r="K21" s="12" t="s">
        <v>12</v>
      </c>
      <c r="L21" s="16" t="s">
        <v>10</v>
      </c>
      <c r="M21" s="16" t="s">
        <v>11</v>
      </c>
      <c r="N21" s="16" t="s">
        <v>12</v>
      </c>
      <c r="O21" s="16" t="s">
        <v>10</v>
      </c>
      <c r="P21" s="16" t="s">
        <v>11</v>
      </c>
      <c r="Q21" s="16" t="s">
        <v>12</v>
      </c>
      <c r="R21" s="13" t="s">
        <v>13</v>
      </c>
      <c r="S21" s="18"/>
      <c r="T21" s="18"/>
      <c r="U21" s="18"/>
      <c r="V21" s="18"/>
      <c r="W21" s="18"/>
      <c r="X21" s="18"/>
      <c r="Y21" s="18"/>
      <c r="Z21" s="18"/>
      <c r="AA21" s="18"/>
    </row>
    <row r="22" ht="12.75" customHeight="1" spans="1:27">
      <c r="A22" s="15">
        <v>4</v>
      </c>
      <c r="B22" s="16" t="s">
        <v>54</v>
      </c>
      <c r="C22" s="17" t="s">
        <v>151</v>
      </c>
      <c r="D22" s="16" t="s">
        <v>16</v>
      </c>
      <c r="E22" s="16" t="s">
        <v>152</v>
      </c>
      <c r="F22" s="2">
        <v>43847.4583333333</v>
      </c>
      <c r="G22" s="2">
        <v>43847.6666666667</v>
      </c>
      <c r="H22" s="2">
        <v>43848.125</v>
      </c>
      <c r="I22" s="2">
        <v>43850.625</v>
      </c>
      <c r="J22" s="2">
        <v>43850.6458333333</v>
      </c>
      <c r="K22" s="2">
        <v>43851.2708333333</v>
      </c>
      <c r="L22" s="2">
        <v>43851.2916666667</v>
      </c>
      <c r="M22" s="2">
        <v>43851.3125</v>
      </c>
      <c r="N22" s="2">
        <v>43851.5833333333</v>
      </c>
      <c r="O22" s="42">
        <v>43854.625</v>
      </c>
      <c r="P22" s="2"/>
      <c r="Q22" s="2"/>
      <c r="R22" s="51"/>
      <c r="S22" s="18"/>
      <c r="T22" s="18"/>
      <c r="U22" s="18"/>
      <c r="V22" s="18"/>
      <c r="W22" s="18"/>
      <c r="X22" s="18"/>
      <c r="Y22" s="18"/>
      <c r="Z22" s="18"/>
      <c r="AA22" s="18"/>
    </row>
    <row r="23" ht="12.75" customHeight="1" spans="1:25">
      <c r="A23" s="3"/>
      <c r="B23" s="3"/>
      <c r="C23" s="3"/>
      <c r="D23" s="3"/>
      <c r="E23" s="3"/>
      <c r="F23" s="6"/>
      <c r="G23" s="6"/>
      <c r="H23" s="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2.75" customHeight="1" spans="1:25">
      <c r="A24" s="3"/>
      <c r="B24" s="3"/>
      <c r="C24" s="3"/>
      <c r="D24" s="3"/>
      <c r="E24" s="3"/>
      <c r="F24" s="6"/>
      <c r="G24" s="6"/>
      <c r="H24" s="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2.75" customHeight="1" spans="1:20">
      <c r="A25" s="19"/>
      <c r="B25" s="1"/>
      <c r="C25" s="1"/>
      <c r="D25" s="1"/>
      <c r="E25" s="1"/>
      <c r="F25" s="10"/>
      <c r="G25" s="11" t="s">
        <v>29</v>
      </c>
      <c r="H25" s="11"/>
      <c r="I25" s="37"/>
      <c r="J25" s="22" t="s">
        <v>30</v>
      </c>
      <c r="K25" s="38"/>
      <c r="L25" s="10"/>
      <c r="M25" s="11" t="s">
        <v>20</v>
      </c>
      <c r="N25" s="11"/>
      <c r="O25" s="10"/>
      <c r="P25" s="11" t="s">
        <v>19</v>
      </c>
      <c r="Q25" s="11"/>
      <c r="R25" s="23" t="s">
        <v>29</v>
      </c>
      <c r="S25" s="22"/>
      <c r="T25" s="34"/>
    </row>
    <row r="26" ht="12.75" customHeight="1" spans="1:21">
      <c r="A26" s="20" t="s">
        <v>9</v>
      </c>
      <c r="B26" s="12" t="s">
        <v>0</v>
      </c>
      <c r="C26" s="12" t="s">
        <v>1</v>
      </c>
      <c r="D26" s="12" t="s">
        <v>2</v>
      </c>
      <c r="E26" s="13" t="s">
        <v>3</v>
      </c>
      <c r="F26" s="22" t="s">
        <v>10</v>
      </c>
      <c r="G26" s="23" t="s">
        <v>11</v>
      </c>
      <c r="H26" s="23" t="s">
        <v>12</v>
      </c>
      <c r="I26" s="35" t="s">
        <v>10</v>
      </c>
      <c r="J26" s="35" t="s">
        <v>11</v>
      </c>
      <c r="K26" s="35" t="s">
        <v>12</v>
      </c>
      <c r="L26" s="23" t="s">
        <v>10</v>
      </c>
      <c r="M26" s="23" t="s">
        <v>11</v>
      </c>
      <c r="N26" s="23" t="s">
        <v>12</v>
      </c>
      <c r="O26" s="23" t="s">
        <v>10</v>
      </c>
      <c r="P26" s="23" t="s">
        <v>11</v>
      </c>
      <c r="Q26" s="23" t="s">
        <v>12</v>
      </c>
      <c r="R26" s="35" t="s">
        <v>10</v>
      </c>
      <c r="S26" s="35" t="s">
        <v>11</v>
      </c>
      <c r="T26" s="35" t="s">
        <v>12</v>
      </c>
      <c r="U26" s="52" t="s">
        <v>13</v>
      </c>
    </row>
    <row r="27" ht="12.75" customHeight="1" spans="1:21">
      <c r="A27" s="15">
        <v>5</v>
      </c>
      <c r="B27" s="16" t="s">
        <v>31</v>
      </c>
      <c r="C27" s="17" t="s">
        <v>32</v>
      </c>
      <c r="D27" s="16" t="s">
        <v>33</v>
      </c>
      <c r="E27" s="16" t="s">
        <v>147</v>
      </c>
      <c r="F27" s="2">
        <v>43847.4166666667</v>
      </c>
      <c r="G27" s="2">
        <v>43847.6666666667</v>
      </c>
      <c r="H27" s="2">
        <v>43848.0833333333</v>
      </c>
      <c r="I27" s="2">
        <v>43848.4583333333</v>
      </c>
      <c r="J27" s="2">
        <v>43848.5833333333</v>
      </c>
      <c r="K27" s="2">
        <v>43849.5208333333</v>
      </c>
      <c r="L27" s="46">
        <v>43852.6666666667</v>
      </c>
      <c r="M27" s="42">
        <v>43853.4166666667</v>
      </c>
      <c r="N27" s="42">
        <v>43853.7083333333</v>
      </c>
      <c r="O27" s="46">
        <v>43851.7916666667</v>
      </c>
      <c r="P27" s="42">
        <v>43852.2916666667</v>
      </c>
      <c r="Q27" s="42">
        <v>43852.625</v>
      </c>
      <c r="R27" s="2"/>
      <c r="S27" s="2"/>
      <c r="T27" s="2"/>
      <c r="U27" s="51" t="s">
        <v>153</v>
      </c>
    </row>
    <row r="28" ht="12.75" customHeight="1" spans="1:29">
      <c r="A28" s="24"/>
      <c r="B28" s="24"/>
      <c r="C28" s="24"/>
      <c r="D28" s="24"/>
      <c r="E28" s="6"/>
      <c r="F28" s="25"/>
      <c r="G28" s="25"/>
      <c r="H28" s="25"/>
      <c r="I28" s="48"/>
      <c r="J28" s="48"/>
      <c r="K28" s="48"/>
      <c r="L28" s="24"/>
      <c r="M28" s="24"/>
      <c r="N28" s="24"/>
      <c r="O28" s="24"/>
      <c r="P28" s="49"/>
      <c r="Q28" s="24"/>
      <c r="R28" s="25"/>
      <c r="S28" s="25"/>
      <c r="T28" s="25"/>
      <c r="X28" s="3"/>
      <c r="Y28" s="3"/>
      <c r="Z28" s="3"/>
      <c r="AA28" s="3"/>
      <c r="AB28" s="3"/>
      <c r="AC28" s="3"/>
    </row>
    <row r="29" ht="12.75" customHeight="1" spans="1: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ht="12.75" customHeight="1" spans="1:32">
      <c r="A30" s="19"/>
      <c r="B30" s="1"/>
      <c r="C30" s="1"/>
      <c r="D30" s="1"/>
      <c r="E30" s="1"/>
      <c r="F30" s="10"/>
      <c r="G30" s="11" t="s">
        <v>154</v>
      </c>
      <c r="H30" s="26"/>
      <c r="I30" s="10"/>
      <c r="J30" s="11" t="s">
        <v>34</v>
      </c>
      <c r="K30" s="11"/>
      <c r="L30" s="23"/>
      <c r="M30" s="11" t="s">
        <v>30</v>
      </c>
      <c r="N30" s="34"/>
      <c r="O30" s="11"/>
      <c r="P30" s="11" t="s">
        <v>7</v>
      </c>
      <c r="Q30" s="11"/>
      <c r="R30" s="10"/>
      <c r="S30" s="11" t="s">
        <v>8</v>
      </c>
      <c r="T30" s="11"/>
      <c r="U30" s="10"/>
      <c r="V30" s="11" t="s">
        <v>35</v>
      </c>
      <c r="W30" s="11"/>
      <c r="X30" s="10"/>
      <c r="Y30" s="11" t="s">
        <v>36</v>
      </c>
      <c r="Z30" s="11"/>
      <c r="AA30" s="10"/>
      <c r="AB30" s="11" t="s">
        <v>25</v>
      </c>
      <c r="AC30" s="11"/>
      <c r="AD30" s="54" t="s">
        <v>34</v>
      </c>
      <c r="AE30" s="25"/>
      <c r="AF30" s="55"/>
    </row>
    <row r="31" ht="13.5" customHeight="1" spans="1:33">
      <c r="A31" s="20" t="s">
        <v>9</v>
      </c>
      <c r="B31" s="12" t="s">
        <v>0</v>
      </c>
      <c r="C31" s="12" t="s">
        <v>1</v>
      </c>
      <c r="D31" s="12" t="s">
        <v>2</v>
      </c>
      <c r="E31" s="13" t="s">
        <v>3</v>
      </c>
      <c r="F31" s="23" t="s">
        <v>10</v>
      </c>
      <c r="G31" s="23" t="s">
        <v>11</v>
      </c>
      <c r="H31" s="2" t="s">
        <v>12</v>
      </c>
      <c r="I31" s="22" t="s">
        <v>10</v>
      </c>
      <c r="J31" s="23" t="s">
        <v>11</v>
      </c>
      <c r="K31" s="23" t="s">
        <v>12</v>
      </c>
      <c r="L31" s="35" t="s">
        <v>10</v>
      </c>
      <c r="M31" s="2" t="s">
        <v>11</v>
      </c>
      <c r="N31" s="39" t="s">
        <v>12</v>
      </c>
      <c r="O31" s="23" t="s">
        <v>10</v>
      </c>
      <c r="P31" s="23" t="s">
        <v>11</v>
      </c>
      <c r="Q31" s="23" t="s">
        <v>12</v>
      </c>
      <c r="R31" s="23" t="s">
        <v>10</v>
      </c>
      <c r="S31" s="23" t="s">
        <v>11</v>
      </c>
      <c r="T31" s="23" t="s">
        <v>12</v>
      </c>
      <c r="U31" s="23" t="s">
        <v>10</v>
      </c>
      <c r="V31" s="23" t="s">
        <v>11</v>
      </c>
      <c r="W31" s="23" t="s">
        <v>12</v>
      </c>
      <c r="X31" s="23" t="s">
        <v>10</v>
      </c>
      <c r="Y31" s="23" t="s">
        <v>11</v>
      </c>
      <c r="Z31" s="23" t="s">
        <v>12</v>
      </c>
      <c r="AA31" s="23" t="s">
        <v>10</v>
      </c>
      <c r="AB31" s="23" t="s">
        <v>11</v>
      </c>
      <c r="AC31" s="23" t="s">
        <v>12</v>
      </c>
      <c r="AD31" s="23" t="s">
        <v>10</v>
      </c>
      <c r="AE31" s="23" t="s">
        <v>11</v>
      </c>
      <c r="AF31" s="2" t="s">
        <v>12</v>
      </c>
      <c r="AG31" s="52" t="s">
        <v>13</v>
      </c>
    </row>
    <row r="32" ht="12.75" customHeight="1" spans="1:33">
      <c r="A32" s="15">
        <v>6</v>
      </c>
      <c r="B32" s="12" t="s">
        <v>37</v>
      </c>
      <c r="C32" s="27" t="s">
        <v>155</v>
      </c>
      <c r="D32" s="12" t="s">
        <v>137</v>
      </c>
      <c r="E32" s="16" t="s">
        <v>156</v>
      </c>
      <c r="F32" s="28"/>
      <c r="G32" s="28"/>
      <c r="H32" s="28"/>
      <c r="I32" s="2">
        <v>43847.375</v>
      </c>
      <c r="J32" s="2">
        <v>43847.4583333333</v>
      </c>
      <c r="K32" s="2">
        <v>43848.7083333333</v>
      </c>
      <c r="L32" s="2">
        <v>43849.4166666667</v>
      </c>
      <c r="M32" s="2">
        <v>43849.5</v>
      </c>
      <c r="N32" s="2">
        <v>43850.3125</v>
      </c>
      <c r="O32" s="42">
        <v>43853.2083333333</v>
      </c>
      <c r="P32" s="42">
        <v>43853.3333333333</v>
      </c>
      <c r="Q32" s="42">
        <v>43853.625</v>
      </c>
      <c r="R32" s="50"/>
      <c r="S32" s="2"/>
      <c r="T32" s="2"/>
      <c r="U32" s="50"/>
      <c r="V32" s="2"/>
      <c r="W32" s="2"/>
      <c r="X32" s="50"/>
      <c r="Y32" s="2"/>
      <c r="Z32" s="2"/>
      <c r="AA32" s="2"/>
      <c r="AB32" s="2"/>
      <c r="AC32" s="2"/>
      <c r="AD32" s="2"/>
      <c r="AE32" s="2"/>
      <c r="AF32" s="2"/>
      <c r="AG32" s="50"/>
    </row>
    <row r="33" ht="12.75" customHeight="1" spans="1:33">
      <c r="A33" s="15"/>
      <c r="B33" s="16" t="s">
        <v>37</v>
      </c>
      <c r="C33" s="17" t="s">
        <v>157</v>
      </c>
      <c r="D33" s="16" t="s">
        <v>138</v>
      </c>
      <c r="E33" s="16" t="s">
        <v>152</v>
      </c>
      <c r="F33" s="2">
        <v>43843.25</v>
      </c>
      <c r="G33" s="2">
        <v>43843.4166666667</v>
      </c>
      <c r="H33" s="2">
        <v>43844.2916666667</v>
      </c>
      <c r="I33" s="2">
        <v>43844.7083333333</v>
      </c>
      <c r="J33" s="2">
        <v>43844.7916666667</v>
      </c>
      <c r="K33" s="2">
        <v>43845.4791666667</v>
      </c>
      <c r="L33" s="2">
        <v>43846.125</v>
      </c>
      <c r="M33" s="2">
        <v>43846.1666666667</v>
      </c>
      <c r="N33" s="2">
        <v>43847.2083333333</v>
      </c>
      <c r="O33" s="2">
        <v>43850.2083333333</v>
      </c>
      <c r="P33" s="2">
        <v>43850.3333333333</v>
      </c>
      <c r="Q33" s="2">
        <v>43850.7083333333</v>
      </c>
      <c r="R33" s="2">
        <v>43850.75</v>
      </c>
      <c r="S33" s="2">
        <v>43850.7916666667</v>
      </c>
      <c r="T33" s="2">
        <v>43851.25</v>
      </c>
      <c r="U33" s="42">
        <v>43852.2083333333</v>
      </c>
      <c r="V33" s="42">
        <v>43852.3333333333</v>
      </c>
      <c r="W33" s="42">
        <v>43852.7083333333</v>
      </c>
      <c r="X33" s="50"/>
      <c r="Y33" s="2"/>
      <c r="Z33" s="2"/>
      <c r="AA33" s="2"/>
      <c r="AB33" s="2"/>
      <c r="AC33" s="2"/>
      <c r="AD33" s="2"/>
      <c r="AE33" s="2"/>
      <c r="AF33" s="2"/>
      <c r="AG33" s="50"/>
    </row>
    <row r="34" s="1" customFormat="1" ht="12.75" customHeight="1" spans="1:22">
      <c r="A34" s="29"/>
      <c r="B34" s="29"/>
      <c r="C34" s="29"/>
      <c r="D34" s="29"/>
      <c r="E34" s="29"/>
      <c r="F34" s="6"/>
      <c r="G34" s="6"/>
      <c r="H34" s="6"/>
      <c r="I34" s="3"/>
      <c r="J34" s="3"/>
      <c r="K34" s="3"/>
      <c r="L34" s="48"/>
      <c r="M34" s="48"/>
      <c r="N34" s="48"/>
      <c r="O34" s="25"/>
      <c r="P34" s="25"/>
      <c r="Q34" s="25"/>
      <c r="R34" s="29"/>
      <c r="S34" s="29"/>
      <c r="T34" s="29"/>
      <c r="U34" s="29"/>
      <c r="V34" s="29"/>
    </row>
    <row r="35" ht="12.75" customHeight="1" spans="1:22">
      <c r="A35" s="30"/>
      <c r="B35" s="30"/>
      <c r="C35" s="30"/>
      <c r="D35" s="30"/>
      <c r="E35" s="30"/>
      <c r="F35" s="3"/>
      <c r="G35" s="3"/>
      <c r="H35" s="3"/>
      <c r="I35" s="3"/>
      <c r="J35" s="3"/>
      <c r="K35" s="3"/>
      <c r="L35" s="30"/>
      <c r="M35" s="30"/>
      <c r="N35" s="30"/>
      <c r="O35" s="30"/>
      <c r="P35" s="30"/>
      <c r="Q35" s="30"/>
      <c r="R35" s="30"/>
      <c r="U35" s="30"/>
      <c r="V35" s="30"/>
    </row>
    <row r="36" ht="12" customHeight="1" spans="1:17">
      <c r="A36" s="19"/>
      <c r="B36" s="1"/>
      <c r="C36" s="1"/>
      <c r="D36" s="1"/>
      <c r="E36" s="1"/>
      <c r="F36" s="10"/>
      <c r="G36" s="11" t="s">
        <v>24</v>
      </c>
      <c r="H36" s="11"/>
      <c r="I36" s="10"/>
      <c r="J36" s="11" t="s">
        <v>35</v>
      </c>
      <c r="K36" s="11"/>
      <c r="L36" s="10"/>
      <c r="M36" s="11" t="s">
        <v>36</v>
      </c>
      <c r="N36" s="11"/>
      <c r="O36" s="10"/>
      <c r="P36" s="11" t="s">
        <v>24</v>
      </c>
      <c r="Q36" s="26"/>
    </row>
    <row r="37" ht="12.75" customHeight="1" spans="1:18">
      <c r="A37" s="20" t="s">
        <v>9</v>
      </c>
      <c r="B37" s="12" t="s">
        <v>0</v>
      </c>
      <c r="C37" s="12" t="s">
        <v>1</v>
      </c>
      <c r="D37" s="12" t="s">
        <v>2</v>
      </c>
      <c r="E37" s="13" t="s">
        <v>3</v>
      </c>
      <c r="F37" s="22" t="s">
        <v>10</v>
      </c>
      <c r="G37" s="23" t="s">
        <v>11</v>
      </c>
      <c r="H37" s="23" t="s">
        <v>12</v>
      </c>
      <c r="I37" s="23" t="s">
        <v>10</v>
      </c>
      <c r="J37" s="23" t="s">
        <v>11</v>
      </c>
      <c r="K37" s="23" t="s">
        <v>12</v>
      </c>
      <c r="L37" s="23" t="s">
        <v>10</v>
      </c>
      <c r="M37" s="23" t="s">
        <v>11</v>
      </c>
      <c r="N37" s="23" t="s">
        <v>12</v>
      </c>
      <c r="O37" s="23" t="s">
        <v>10</v>
      </c>
      <c r="P37" s="10" t="s">
        <v>11</v>
      </c>
      <c r="Q37" s="23" t="s">
        <v>12</v>
      </c>
      <c r="R37" s="52" t="s">
        <v>13</v>
      </c>
    </row>
    <row r="38" ht="12.75" customHeight="1" spans="1:18">
      <c r="A38" s="15">
        <v>7</v>
      </c>
      <c r="B38" s="12" t="s">
        <v>42</v>
      </c>
      <c r="C38" s="31" t="s">
        <v>158</v>
      </c>
      <c r="D38" s="32" t="s">
        <v>98</v>
      </c>
      <c r="E38" s="16" t="s">
        <v>152</v>
      </c>
      <c r="F38" s="2">
        <v>43848.0416666667</v>
      </c>
      <c r="G38" s="2">
        <v>43848.0833333333</v>
      </c>
      <c r="H38" s="2">
        <v>43848.7916666667</v>
      </c>
      <c r="I38" s="2">
        <v>43851.5833333333</v>
      </c>
      <c r="J38" s="2">
        <v>43851.6041666667</v>
      </c>
      <c r="K38" s="42">
        <v>43852.2083333333</v>
      </c>
      <c r="L38" s="42">
        <v>43852.25</v>
      </c>
      <c r="M38" s="42">
        <v>43852.3333333333</v>
      </c>
      <c r="N38" s="42">
        <v>43852.7083333333</v>
      </c>
      <c r="O38" s="2"/>
      <c r="P38" s="2"/>
      <c r="Q38" s="2"/>
      <c r="R38" s="50"/>
    </row>
    <row r="39" ht="12.75" customHeight="1" spans="1:18">
      <c r="A39" s="15"/>
      <c r="B39" s="16" t="s">
        <v>42</v>
      </c>
      <c r="C39" s="31" t="s">
        <v>159</v>
      </c>
      <c r="D39" s="32" t="s">
        <v>95</v>
      </c>
      <c r="E39" s="16" t="s">
        <v>152</v>
      </c>
      <c r="F39" s="2">
        <v>43840.2083333333</v>
      </c>
      <c r="G39" s="2">
        <v>43840.4583333333</v>
      </c>
      <c r="H39" s="2">
        <v>43841.375</v>
      </c>
      <c r="I39" s="50">
        <v>43845.2916666667</v>
      </c>
      <c r="J39" s="2">
        <v>43845.7708333333</v>
      </c>
      <c r="K39" s="2">
        <v>43846.5</v>
      </c>
      <c r="L39" s="50">
        <v>43844.2916666667</v>
      </c>
      <c r="M39" s="2">
        <v>43844.3333333333</v>
      </c>
      <c r="N39" s="2">
        <v>43845.25</v>
      </c>
      <c r="O39" s="2">
        <v>43849.125</v>
      </c>
      <c r="P39" s="2">
        <v>43849.25</v>
      </c>
      <c r="Q39" s="2">
        <v>43849.875</v>
      </c>
      <c r="R39" s="50" t="s">
        <v>160</v>
      </c>
    </row>
    <row r="40" ht="12.75" customHeight="1" spans="1:23">
      <c r="A40" s="3"/>
      <c r="B40" s="3"/>
      <c r="C40" s="3"/>
      <c r="D40" s="3"/>
      <c r="E40" s="3"/>
      <c r="F40" s="6"/>
      <c r="G40" s="6"/>
      <c r="H40" s="6"/>
      <c r="I40" s="3"/>
      <c r="J40" s="3"/>
      <c r="K40" s="3"/>
      <c r="L40" s="3"/>
      <c r="M40" s="3"/>
      <c r="N40" s="3"/>
      <c r="P40" s="3"/>
      <c r="Q40" s="3"/>
      <c r="R40" s="3"/>
      <c r="S40" s="3"/>
      <c r="T40" s="3"/>
      <c r="U40" s="3"/>
      <c r="V40" s="3"/>
      <c r="W40" s="3"/>
    </row>
    <row r="41" ht="12.75" customHeight="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0"/>
      <c r="W41" s="3"/>
    </row>
    <row r="42" ht="12.75" customHeight="1" spans="1:17">
      <c r="A42" s="19"/>
      <c r="B42" s="1"/>
      <c r="C42" s="1"/>
      <c r="D42" s="1"/>
      <c r="E42" s="1"/>
      <c r="F42" s="10"/>
      <c r="G42" s="11" t="s">
        <v>24</v>
      </c>
      <c r="H42" s="11"/>
      <c r="I42" s="10"/>
      <c r="J42" s="11" t="s">
        <v>7</v>
      </c>
      <c r="K42" s="11"/>
      <c r="L42" s="10"/>
      <c r="M42" s="11" t="s">
        <v>8</v>
      </c>
      <c r="N42" s="11"/>
      <c r="O42" s="10"/>
      <c r="P42" s="11" t="s">
        <v>24</v>
      </c>
      <c r="Q42" s="26"/>
    </row>
    <row r="43" ht="12.75" customHeight="1" spans="1:18">
      <c r="A43" s="20" t="s">
        <v>9</v>
      </c>
      <c r="B43" s="12" t="s">
        <v>0</v>
      </c>
      <c r="C43" s="12" t="s">
        <v>1</v>
      </c>
      <c r="D43" s="12" t="s">
        <v>2</v>
      </c>
      <c r="E43" s="13" t="s">
        <v>3</v>
      </c>
      <c r="F43" s="22" t="s">
        <v>10</v>
      </c>
      <c r="G43" s="23" t="s">
        <v>11</v>
      </c>
      <c r="H43" s="23" t="s">
        <v>12</v>
      </c>
      <c r="I43" s="23" t="s">
        <v>10</v>
      </c>
      <c r="J43" s="23" t="s">
        <v>11</v>
      </c>
      <c r="K43" s="23" t="s">
        <v>12</v>
      </c>
      <c r="L43" s="23" t="s">
        <v>10</v>
      </c>
      <c r="M43" s="23" t="s">
        <v>11</v>
      </c>
      <c r="N43" s="23" t="s">
        <v>12</v>
      </c>
      <c r="O43" s="23" t="s">
        <v>10</v>
      </c>
      <c r="P43" s="23" t="s">
        <v>11</v>
      </c>
      <c r="Q43" s="23" t="s">
        <v>12</v>
      </c>
      <c r="R43" s="52" t="s">
        <v>13</v>
      </c>
    </row>
    <row r="44" s="2" customFormat="1" ht="12.75" customHeight="1" spans="1:37">
      <c r="A44" s="33">
        <v>8</v>
      </c>
      <c r="B44" s="31" t="s">
        <v>48</v>
      </c>
      <c r="C44" s="31" t="s">
        <v>159</v>
      </c>
      <c r="D44" s="32" t="s">
        <v>95</v>
      </c>
      <c r="E44" s="16" t="s">
        <v>147</v>
      </c>
      <c r="F44" s="2">
        <v>43849.125</v>
      </c>
      <c r="G44" s="2">
        <v>43849.25</v>
      </c>
      <c r="H44" s="2">
        <v>43849.875</v>
      </c>
      <c r="I44" s="42">
        <v>43851.8333333333</v>
      </c>
      <c r="J44" s="42">
        <v>43851.8541666667</v>
      </c>
      <c r="K44" s="42">
        <v>43852.5833333333</v>
      </c>
      <c r="L44" s="42">
        <v>43852.625</v>
      </c>
      <c r="M44" s="42">
        <v>43852.6458333333</v>
      </c>
      <c r="N44" s="42">
        <v>43852.875</v>
      </c>
      <c r="R44" s="50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="2" customFormat="1" ht="12.75" customHeight="1" spans="1:37">
      <c r="A45" s="33"/>
      <c r="B45" s="31" t="s">
        <v>48</v>
      </c>
      <c r="C45" s="31" t="s">
        <v>158</v>
      </c>
      <c r="D45" s="32" t="s">
        <v>98</v>
      </c>
      <c r="E45" s="16" t="s">
        <v>161</v>
      </c>
      <c r="F45" s="2">
        <v>43842.4166666667</v>
      </c>
      <c r="G45" s="2">
        <v>43842.4375</v>
      </c>
      <c r="H45" s="2">
        <v>43843.0416666667</v>
      </c>
      <c r="I45" s="50">
        <v>43845.6041666667</v>
      </c>
      <c r="J45" s="2">
        <v>43845.625</v>
      </c>
      <c r="K45" s="2">
        <v>43846.1041666667</v>
      </c>
      <c r="L45" s="50">
        <v>43845.0625</v>
      </c>
      <c r="M45" s="2">
        <v>43845.2916666667</v>
      </c>
      <c r="N45" s="2">
        <v>43845.5625</v>
      </c>
      <c r="O45" s="2">
        <v>43848.0416666667</v>
      </c>
      <c r="P45" s="2">
        <v>43848.0833333333</v>
      </c>
      <c r="Q45" s="2">
        <v>43848.7916666667</v>
      </c>
      <c r="R45" s="50" t="s">
        <v>162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ht="12.75" customHeight="1" spans="1:1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ht="12.75" customHeight="1" spans="1:1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ht="12.75" customHeight="1" spans="1:17">
      <c r="A48" s="19"/>
      <c r="B48" s="1"/>
      <c r="C48" s="1"/>
      <c r="D48" s="1"/>
      <c r="E48" s="1"/>
      <c r="F48" s="23" t="s">
        <v>24</v>
      </c>
      <c r="G48" s="22"/>
      <c r="H48" s="34"/>
      <c r="I48" s="23"/>
      <c r="J48" s="11" t="s">
        <v>19</v>
      </c>
      <c r="K48" s="11"/>
      <c r="L48" s="10"/>
      <c r="M48" s="11" t="s">
        <v>20</v>
      </c>
      <c r="N48" s="11"/>
      <c r="O48" s="10"/>
      <c r="P48" s="11" t="s">
        <v>24</v>
      </c>
      <c r="Q48" s="26"/>
    </row>
    <row r="49" ht="12.75" customHeight="1" spans="1:18">
      <c r="A49" s="20" t="s">
        <v>9</v>
      </c>
      <c r="B49" s="12" t="s">
        <v>0</v>
      </c>
      <c r="C49" s="12" t="s">
        <v>1</v>
      </c>
      <c r="D49" s="12" t="s">
        <v>2</v>
      </c>
      <c r="E49" s="13" t="s">
        <v>3</v>
      </c>
      <c r="F49" s="4" t="s">
        <v>10</v>
      </c>
      <c r="G49" s="35" t="s">
        <v>11</v>
      </c>
      <c r="H49" s="2" t="s">
        <v>12</v>
      </c>
      <c r="I49" s="10" t="s">
        <v>10</v>
      </c>
      <c r="J49" s="10" t="s">
        <v>11</v>
      </c>
      <c r="K49" s="10" t="s">
        <v>12</v>
      </c>
      <c r="L49" s="23" t="s">
        <v>10</v>
      </c>
      <c r="M49" s="23" t="s">
        <v>11</v>
      </c>
      <c r="N49" s="23" t="s">
        <v>12</v>
      </c>
      <c r="O49" s="23" t="s">
        <v>10</v>
      </c>
      <c r="P49" s="23" t="s">
        <v>11</v>
      </c>
      <c r="Q49" s="23" t="s">
        <v>12</v>
      </c>
      <c r="R49" s="52" t="s">
        <v>13</v>
      </c>
    </row>
    <row r="50" ht="12.75" customHeight="1" spans="1:18">
      <c r="A50" s="15">
        <v>9</v>
      </c>
      <c r="B50" s="36" t="s">
        <v>55</v>
      </c>
      <c r="C50" s="31" t="s">
        <v>163</v>
      </c>
      <c r="D50" s="36" t="s">
        <v>164</v>
      </c>
      <c r="E50" s="16" t="s">
        <v>147</v>
      </c>
      <c r="F50" s="2">
        <v>43847.4583333333</v>
      </c>
      <c r="G50" s="2">
        <v>43847.5416666667</v>
      </c>
      <c r="H50" s="2">
        <v>43848.0625</v>
      </c>
      <c r="I50" s="2">
        <v>43850.4583333333</v>
      </c>
      <c r="J50" s="2">
        <v>43850.5208333333</v>
      </c>
      <c r="K50" s="2">
        <v>43850.7083333333</v>
      </c>
      <c r="L50" s="2">
        <v>43850.9166666667</v>
      </c>
      <c r="M50" s="2">
        <v>43850.9583333333</v>
      </c>
      <c r="N50" s="2">
        <v>43851.3541666667</v>
      </c>
      <c r="O50" s="42">
        <v>43854.4583333333</v>
      </c>
      <c r="P50" s="2"/>
      <c r="Q50" s="2"/>
      <c r="R50" s="50"/>
    </row>
    <row r="51" ht="12.75" customHeight="1" spans="1:27">
      <c r="A51" s="3"/>
      <c r="B51" s="3"/>
      <c r="C51" s="3"/>
      <c r="D51" s="3"/>
      <c r="E51" s="3"/>
      <c r="F51" s="6" t="s">
        <v>83</v>
      </c>
      <c r="G51" s="6"/>
      <c r="H51" s="6"/>
      <c r="I51" s="6"/>
      <c r="J51" s="6"/>
      <c r="K51" s="6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2.75" customHeight="1" spans="1:27">
      <c r="A52" s="3"/>
      <c r="B52" s="3"/>
      <c r="C52" s="3"/>
      <c r="D52" s="3"/>
      <c r="E52" s="3"/>
      <c r="F52" s="3"/>
      <c r="G52" s="3"/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2.75" customHeight="1" spans="1:17">
      <c r="A53" s="19"/>
      <c r="B53" s="1"/>
      <c r="C53" s="1"/>
      <c r="D53" s="1"/>
      <c r="E53" s="1"/>
      <c r="F53" s="10"/>
      <c r="G53" s="11" t="s">
        <v>6</v>
      </c>
      <c r="H53" s="11"/>
      <c r="I53" s="10"/>
      <c r="J53" s="11" t="s">
        <v>7</v>
      </c>
      <c r="K53" s="11"/>
      <c r="L53" s="10"/>
      <c r="M53" s="11" t="s">
        <v>8</v>
      </c>
      <c r="N53" s="11"/>
      <c r="O53" s="10"/>
      <c r="P53" s="11" t="s">
        <v>6</v>
      </c>
      <c r="Q53" s="26"/>
    </row>
    <row r="54" ht="12.75" customHeight="1" spans="1:18">
      <c r="A54" s="20" t="s">
        <v>9</v>
      </c>
      <c r="B54" s="12" t="s">
        <v>0</v>
      </c>
      <c r="C54" s="12" t="s">
        <v>1</v>
      </c>
      <c r="D54" s="12" t="s">
        <v>2</v>
      </c>
      <c r="E54" s="13" t="s">
        <v>3</v>
      </c>
      <c r="F54" s="22" t="s">
        <v>10</v>
      </c>
      <c r="G54" s="23" t="s">
        <v>11</v>
      </c>
      <c r="H54" s="2" t="s">
        <v>12</v>
      </c>
      <c r="I54" s="22" t="s">
        <v>10</v>
      </c>
      <c r="J54" s="23" t="s">
        <v>11</v>
      </c>
      <c r="K54" s="23" t="s">
        <v>12</v>
      </c>
      <c r="L54" s="23" t="s">
        <v>10</v>
      </c>
      <c r="M54" s="23" t="s">
        <v>11</v>
      </c>
      <c r="N54" s="23" t="s">
        <v>12</v>
      </c>
      <c r="O54" s="23" t="s">
        <v>10</v>
      </c>
      <c r="P54" s="23" t="s">
        <v>11</v>
      </c>
      <c r="Q54" s="23" t="s">
        <v>12</v>
      </c>
      <c r="R54" s="52" t="s">
        <v>13</v>
      </c>
    </row>
    <row r="55" ht="12.75" customHeight="1" spans="1:18">
      <c r="A55" s="15">
        <v>10</v>
      </c>
      <c r="B55" s="12" t="s">
        <v>58</v>
      </c>
      <c r="C55" s="17" t="s">
        <v>61</v>
      </c>
      <c r="D55" s="32" t="s">
        <v>62</v>
      </c>
      <c r="E55" s="16" t="s">
        <v>147</v>
      </c>
      <c r="F55" s="2">
        <v>43849.3333333333</v>
      </c>
      <c r="G55" s="2">
        <v>43849.6458333333</v>
      </c>
      <c r="H55" s="2">
        <v>43850.2291666667</v>
      </c>
      <c r="I55" s="42">
        <v>43852.3333333333</v>
      </c>
      <c r="J55" s="42">
        <v>43852.3333333333</v>
      </c>
      <c r="K55" s="2"/>
      <c r="L55" s="2"/>
      <c r="M55" s="2"/>
      <c r="N55" s="2"/>
      <c r="O55" s="2"/>
      <c r="P55" s="2"/>
      <c r="Q55" s="2"/>
      <c r="R55" s="50"/>
    </row>
    <row r="56" ht="12.75" customHeight="1" spans="1:18">
      <c r="A56" s="15"/>
      <c r="B56" s="16" t="s">
        <v>58</v>
      </c>
      <c r="C56" s="31" t="s">
        <v>59</v>
      </c>
      <c r="D56" s="36" t="s">
        <v>60</v>
      </c>
      <c r="E56" s="16" t="s">
        <v>152</v>
      </c>
      <c r="F56" s="2">
        <v>43842.0833333333</v>
      </c>
      <c r="G56" s="2">
        <v>43842.4375</v>
      </c>
      <c r="H56" s="2">
        <v>43842.9583333333</v>
      </c>
      <c r="I56" s="2">
        <v>43845.25</v>
      </c>
      <c r="J56" s="2">
        <v>43845.2916666667</v>
      </c>
      <c r="K56" s="2">
        <v>43845.5416666667</v>
      </c>
      <c r="L56" s="2">
        <v>43845.5625</v>
      </c>
      <c r="M56" s="2">
        <v>43845.5833333333</v>
      </c>
      <c r="N56" s="2">
        <v>43845.9583333333</v>
      </c>
      <c r="O56" s="2">
        <v>43847.875</v>
      </c>
      <c r="P56" s="2">
        <v>43848.3333333333</v>
      </c>
      <c r="Q56" s="2">
        <v>43848.8333333333</v>
      </c>
      <c r="R56" s="50"/>
    </row>
    <row r="57" ht="12.75" customHeight="1" spans="1:31">
      <c r="A57" s="3"/>
      <c r="B57" s="3"/>
      <c r="C57" s="3"/>
      <c r="D57" s="3"/>
      <c r="E57" s="3"/>
      <c r="F57" s="6"/>
      <c r="G57" s="6"/>
      <c r="H57" s="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3"/>
      <c r="W57" s="53"/>
      <c r="X57" s="53"/>
      <c r="Y57" s="53"/>
      <c r="Z57" s="53"/>
      <c r="AA57" s="53"/>
      <c r="AB57" s="53"/>
      <c r="AC57" s="53"/>
      <c r="AD57" s="53"/>
      <c r="AE57" s="53"/>
    </row>
    <row r="58" ht="12.75" customHeight="1" spans="1:3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AC58" s="53"/>
      <c r="AD58" s="53"/>
      <c r="AE58" s="53"/>
    </row>
    <row r="59" ht="12.75" customHeight="1" spans="1:19">
      <c r="A59" s="19"/>
      <c r="B59" s="1"/>
      <c r="C59" s="1"/>
      <c r="D59" s="1"/>
      <c r="E59" s="1"/>
      <c r="F59" s="37"/>
      <c r="G59" s="22" t="s">
        <v>6</v>
      </c>
      <c r="H59" s="38"/>
      <c r="I59" s="11"/>
      <c r="J59" s="11" t="s">
        <v>7</v>
      </c>
      <c r="K59" s="11"/>
      <c r="L59" s="10"/>
      <c r="M59" s="11" t="s">
        <v>8</v>
      </c>
      <c r="N59" s="11"/>
      <c r="O59" s="10"/>
      <c r="P59" s="11" t="s">
        <v>6</v>
      </c>
      <c r="Q59" s="26"/>
      <c r="S59" s="53"/>
    </row>
    <row r="60" ht="12.75" customHeight="1" spans="1:18">
      <c r="A60" s="20" t="s">
        <v>9</v>
      </c>
      <c r="B60" s="32" t="s">
        <v>0</v>
      </c>
      <c r="C60" s="14" t="s">
        <v>1</v>
      </c>
      <c r="D60" s="12" t="s">
        <v>2</v>
      </c>
      <c r="E60" s="13" t="s">
        <v>3</v>
      </c>
      <c r="F60" s="39" t="s">
        <v>10</v>
      </c>
      <c r="G60" s="35" t="s">
        <v>11</v>
      </c>
      <c r="H60" s="35" t="s">
        <v>12</v>
      </c>
      <c r="I60" s="10" t="s">
        <v>10</v>
      </c>
      <c r="J60" s="23" t="s">
        <v>11</v>
      </c>
      <c r="K60" s="23" t="s">
        <v>12</v>
      </c>
      <c r="L60" s="23" t="s">
        <v>10</v>
      </c>
      <c r="M60" s="23" t="s">
        <v>11</v>
      </c>
      <c r="N60" s="23" t="s">
        <v>12</v>
      </c>
      <c r="O60" s="23" t="s">
        <v>10</v>
      </c>
      <c r="P60" s="23" t="s">
        <v>11</v>
      </c>
      <c r="Q60" s="23" t="s">
        <v>12</v>
      </c>
      <c r="R60" s="52" t="s">
        <v>13</v>
      </c>
    </row>
    <row r="61" ht="12.75" customHeight="1" spans="1:33">
      <c r="A61" s="15"/>
      <c r="B61" s="32" t="s">
        <v>63</v>
      </c>
      <c r="C61" s="40" t="s">
        <v>165</v>
      </c>
      <c r="D61" s="41" t="s">
        <v>113</v>
      </c>
      <c r="E61" s="32" t="s">
        <v>166</v>
      </c>
      <c r="F61" s="42">
        <v>43851.4166666667</v>
      </c>
      <c r="G61" s="42">
        <v>43852.2916666667</v>
      </c>
      <c r="H61" s="42">
        <v>43852.8333333333</v>
      </c>
      <c r="I61" s="42">
        <v>43854.8333333333</v>
      </c>
      <c r="J61" s="2"/>
      <c r="K61" s="2"/>
      <c r="L61" s="50"/>
      <c r="M61" s="2"/>
      <c r="N61" s="2"/>
      <c r="O61" s="2"/>
      <c r="P61" s="2"/>
      <c r="Q61" s="2"/>
      <c r="R61" s="50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ht="12.75" customHeight="1" spans="1:33">
      <c r="A62" s="15">
        <v>11</v>
      </c>
      <c r="B62" s="32" t="s">
        <v>63</v>
      </c>
      <c r="C62" s="17" t="s">
        <v>165</v>
      </c>
      <c r="D62" s="16" t="s">
        <v>113</v>
      </c>
      <c r="E62" s="32" t="s">
        <v>167</v>
      </c>
      <c r="F62" s="2">
        <v>43844.2916666667</v>
      </c>
      <c r="G62" s="2">
        <v>43844.8541666667</v>
      </c>
      <c r="H62" s="2">
        <v>43845.4166666667</v>
      </c>
      <c r="I62" s="2">
        <v>43848.5416666667</v>
      </c>
      <c r="J62" s="2">
        <v>43848.5833333333</v>
      </c>
      <c r="K62" s="2">
        <v>43848.9166666667</v>
      </c>
      <c r="L62" s="2">
        <v>43848.25</v>
      </c>
      <c r="M62" s="2">
        <v>43848.3333333333</v>
      </c>
      <c r="N62" s="2">
        <v>43848.5</v>
      </c>
      <c r="O62" s="42">
        <v>43851.4166666667</v>
      </c>
      <c r="P62" s="42">
        <v>43852.2916666667</v>
      </c>
      <c r="Q62" s="42">
        <v>43852.8333333333</v>
      </c>
      <c r="R62" s="50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="3" customFormat="1" ht="12.75" customHeight="1"/>
    <row r="64" s="3" customFormat="1" ht="12.75" customHeight="1"/>
    <row r="65" ht="12.75" customHeight="1" spans="1:19">
      <c r="A65" s="19"/>
      <c r="B65" s="1"/>
      <c r="C65" s="1"/>
      <c r="D65" s="1"/>
      <c r="E65" s="1"/>
      <c r="F65" s="10"/>
      <c r="G65" s="11" t="s">
        <v>6</v>
      </c>
      <c r="H65" s="11"/>
      <c r="I65" s="10"/>
      <c r="J65" s="11" t="s">
        <v>68</v>
      </c>
      <c r="K65" s="11"/>
      <c r="L65" s="10"/>
      <c r="M65" s="11" t="s">
        <v>69</v>
      </c>
      <c r="N65" s="11"/>
      <c r="O65" s="10"/>
      <c r="P65" s="11" t="s">
        <v>6</v>
      </c>
      <c r="Q65" s="26"/>
      <c r="S65" s="53"/>
    </row>
    <row r="66" ht="12.75" customHeight="1" spans="1:18">
      <c r="A66" s="20" t="s">
        <v>9</v>
      </c>
      <c r="B66" s="12" t="s">
        <v>0</v>
      </c>
      <c r="C66" s="12" t="s">
        <v>1</v>
      </c>
      <c r="D66" s="12" t="s">
        <v>2</v>
      </c>
      <c r="E66" s="13" t="s">
        <v>3</v>
      </c>
      <c r="F66" s="22" t="s">
        <v>10</v>
      </c>
      <c r="G66" s="23" t="s">
        <v>11</v>
      </c>
      <c r="H66" s="23" t="s">
        <v>12</v>
      </c>
      <c r="I66" s="23" t="s">
        <v>10</v>
      </c>
      <c r="J66" s="23" t="s">
        <v>11</v>
      </c>
      <c r="K66" s="23" t="s">
        <v>12</v>
      </c>
      <c r="L66" s="23" t="s">
        <v>10</v>
      </c>
      <c r="M66" s="23" t="s">
        <v>11</v>
      </c>
      <c r="N66" s="23" t="s">
        <v>12</v>
      </c>
      <c r="O66" s="23" t="s">
        <v>10</v>
      </c>
      <c r="P66" s="23" t="s">
        <v>11</v>
      </c>
      <c r="Q66" s="23" t="s">
        <v>12</v>
      </c>
      <c r="R66" s="52" t="s">
        <v>13</v>
      </c>
    </row>
    <row r="67" ht="12.75" customHeight="1" spans="1:18">
      <c r="A67" s="15">
        <v>12</v>
      </c>
      <c r="B67" s="16" t="s">
        <v>70</v>
      </c>
      <c r="C67" s="40" t="s">
        <v>168</v>
      </c>
      <c r="D67" s="41" t="s">
        <v>169</v>
      </c>
      <c r="E67" s="32" t="s">
        <v>166</v>
      </c>
      <c r="F67" s="42">
        <v>43850.75</v>
      </c>
      <c r="G67" s="42">
        <v>43851.25</v>
      </c>
      <c r="H67" s="42">
        <v>43851.75</v>
      </c>
      <c r="I67" s="42">
        <v>43854.4166666667</v>
      </c>
      <c r="J67" s="2"/>
      <c r="K67" s="2"/>
      <c r="L67" s="2"/>
      <c r="M67" s="2"/>
      <c r="N67" s="2"/>
      <c r="O67" s="2"/>
      <c r="P67" s="2"/>
      <c r="Q67" s="2"/>
      <c r="R67" s="50"/>
    </row>
    <row r="68" ht="12.75" customHeight="1" spans="1:18">
      <c r="A68" s="15"/>
      <c r="B68" s="16" t="s">
        <v>70</v>
      </c>
      <c r="C68" s="17" t="s">
        <v>168</v>
      </c>
      <c r="D68" s="16" t="s">
        <v>169</v>
      </c>
      <c r="E68" s="32" t="s">
        <v>167</v>
      </c>
      <c r="F68" s="2">
        <v>43842.625</v>
      </c>
      <c r="G68" s="2">
        <v>43843.5416666667</v>
      </c>
      <c r="H68" s="2">
        <v>43844.0416666667</v>
      </c>
      <c r="I68" s="50">
        <v>43847.75</v>
      </c>
      <c r="J68" s="2">
        <v>43847.7916666667</v>
      </c>
      <c r="K68" s="2">
        <v>43848</v>
      </c>
      <c r="L68" s="50">
        <v>43846.875</v>
      </c>
      <c r="M68" s="2">
        <v>43846.9166666667</v>
      </c>
      <c r="N68" s="2">
        <v>43847.7083333333</v>
      </c>
      <c r="O68" s="42">
        <v>43850.75</v>
      </c>
      <c r="P68" s="42">
        <v>43851.25</v>
      </c>
      <c r="Q68" s="42">
        <v>43851.75</v>
      </c>
      <c r="R68" s="50"/>
    </row>
    <row r="69" ht="12.75" customHeight="1" spans="1:33">
      <c r="A69" s="5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ht="12.75" customHeight="1" spans="1:33">
      <c r="A70" s="57"/>
      <c r="B70" s="53"/>
      <c r="C70" s="53"/>
      <c r="D70" s="53"/>
      <c r="E70" s="53"/>
      <c r="F70" s="53"/>
      <c r="G70" s="53"/>
      <c r="H70" s="53"/>
      <c r="I70" s="6"/>
      <c r="J70" s="6"/>
      <c r="K70" s="6"/>
      <c r="L70" s="53"/>
      <c r="M70" s="53"/>
      <c r="N70" s="53"/>
      <c r="O70" s="53"/>
      <c r="P70" s="53"/>
      <c r="Q70" s="58"/>
      <c r="R70" s="58"/>
      <c r="AG70" s="3"/>
    </row>
    <row r="71" ht="12.75" customHeight="1" spans="1:19">
      <c r="A71" s="19"/>
      <c r="S71" s="53"/>
    </row>
    <row r="72" ht="12.75" customHeight="1" spans="19:33">
      <c r="S72" s="53"/>
      <c r="AG72" s="4" t="s">
        <v>170</v>
      </c>
    </row>
    <row r="73" ht="12.75" customHeight="1" spans="19:19">
      <c r="S73" s="58"/>
    </row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</sheetData>
  <mergeCells count="10">
    <mergeCell ref="F2:I2"/>
    <mergeCell ref="F3:H3"/>
    <mergeCell ref="R25:T25"/>
    <mergeCell ref="F28:H28"/>
    <mergeCell ref="I28:K28"/>
    <mergeCell ref="R28:T28"/>
    <mergeCell ref="AD30:AF30"/>
    <mergeCell ref="L34:N34"/>
    <mergeCell ref="O34:Q34"/>
    <mergeCell ref="F48:H48"/>
  </mergeCells>
  <pageMargins left="0" right="0" top="0" bottom="0" header="0" footer="0"/>
  <pageSetup paperSize="9" scale="70" firstPageNumber="4294963191" pageOrder="overThenDown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GENEQ</vt:lpstr>
      <vt:lpstr>MOV</vt:lpstr>
      <vt:lpstr>Sheet1</vt:lpstr>
      <vt:lpstr>晨报 (2)</vt:lpstr>
      <vt:lpstr>MOV（旧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</dc:creator>
  <cp:lastModifiedBy>Administrator</cp:lastModifiedBy>
  <cp:revision>0</cp:revision>
  <dcterms:created xsi:type="dcterms:W3CDTF">2011-04-03T23:03:00Z</dcterms:created>
  <dcterms:modified xsi:type="dcterms:W3CDTF">2023-09-27T01:31:40Z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7EFA009EC08E435F8D73107F1EAB403F_12</vt:lpwstr>
  </property>
  <property fmtid="{D5CDD505-2E9C-101B-9397-08002B2CF9AE}" pid="3" name="KSOProductBuildVer">
    <vt:lpwstr>2052-10.1.0.6876</vt:lpwstr>
  </property>
  <property fmtid="{D5CDD505-2E9C-101B-9397-08002B2CF9AE}" pid="4" name="KSOReadingLayout">
    <vt:bool>false</vt:bool>
  </property>
</Properties>
</file>